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打印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<sst xmlns="http://schemas.openxmlformats.org/spreadsheetml/2006/main" count="295" uniqueCount="280">
  <si>
    <t>行唐县创业孵化基地房租水电补贴公示明细表</t>
  </si>
  <si>
    <t xml:space="preserve">孵化基地名称：行唐县同创返乡创业孵化基地                                第三方租金评估标准：1.6元/平方米/天                                      申请补贴起止时间：2025.12.01-2026.5.31  </t>
  </si>
  <si>
    <t>序号</t>
  </si>
  <si>
    <t>房间
号码</t>
  </si>
  <si>
    <t>项目名称</t>
  </si>
  <si>
    <t>姓名</t>
  </si>
  <si>
    <t>身份证号码</t>
  </si>
  <si>
    <t xml:space="preserve">孵化间
面积（㎡） </t>
  </si>
  <si>
    <t>公共服务面积（㎡）</t>
  </si>
  <si>
    <t>入驻
时间</t>
  </si>
  <si>
    <t>补贴起始时间</t>
  </si>
  <si>
    <t>补贴截止时间</t>
  </si>
  <si>
    <t>补贴
天数</t>
  </si>
  <si>
    <t>房租补贴标准（元/㎡/天）</t>
  </si>
  <si>
    <t>房租补贴金额
（元）</t>
  </si>
  <si>
    <t>水电补贴金额（元）</t>
  </si>
  <si>
    <t>合计金额（元）</t>
  </si>
  <si>
    <t>1-201</t>
  </si>
  <si>
    <t>行唐县美阁美容店</t>
  </si>
  <si>
    <t xml:space="preserve">张欢 </t>
  </si>
  <si>
    <t>130125********3024</t>
  </si>
  <si>
    <t>行唐县蜜诗美容店</t>
  </si>
  <si>
    <t>刘素娟</t>
  </si>
  <si>
    <t>130125********3023</t>
  </si>
  <si>
    <t>1-202</t>
  </si>
  <si>
    <t>行唐县精准信息技术部</t>
  </si>
  <si>
    <t>张建永</t>
  </si>
  <si>
    <t>132337********0210</t>
  </si>
  <si>
    <t>1-203</t>
  </si>
  <si>
    <t>行唐县慈磁护肤美容店</t>
  </si>
  <si>
    <t>雷欢</t>
  </si>
  <si>
    <t>610126********4000</t>
  </si>
  <si>
    <t>行唐县易拓酒店用品商行</t>
  </si>
  <si>
    <t>石卫</t>
  </si>
  <si>
    <t>130125********0011</t>
  </si>
  <si>
    <t>1-204</t>
  </si>
  <si>
    <t>行唐县艳青货运输配载服务器</t>
  </si>
  <si>
    <t>董艳青</t>
  </si>
  <si>
    <t>130125********7011</t>
  </si>
  <si>
    <t>1-205</t>
  </si>
  <si>
    <t>行唐县居新建材经销部</t>
  </si>
  <si>
    <t>刘辉</t>
  </si>
  <si>
    <t>130125********0000</t>
  </si>
  <si>
    <t>1-206</t>
  </si>
  <si>
    <t>行唐县益汛企业管理店</t>
  </si>
  <si>
    <t>王小利</t>
  </si>
  <si>
    <t xml:space="preserve"> 
130125********8546</t>
  </si>
  <si>
    <t>1-207</t>
  </si>
  <si>
    <t>行唐县溏源农产品经销处</t>
  </si>
  <si>
    <t>刘国霞</t>
  </si>
  <si>
    <t xml:space="preserve"> 
132337********2249</t>
  </si>
  <si>
    <t>1-208</t>
  </si>
  <si>
    <t>行唐县慕桐家庭计划咨询服务店</t>
  </si>
  <si>
    <t>张丽光</t>
  </si>
  <si>
    <t>130125********6521</t>
  </si>
  <si>
    <t>1-209</t>
  </si>
  <si>
    <t>行唐县康许交通运输服务站</t>
  </si>
  <si>
    <t>康娜</t>
  </si>
  <si>
    <t>130125********2029</t>
  </si>
  <si>
    <t>1-301</t>
  </si>
  <si>
    <t>行唐县韩夫人美容店</t>
  </si>
  <si>
    <t>韩建岗</t>
  </si>
  <si>
    <t>130125********7018</t>
  </si>
  <si>
    <t>1-302</t>
  </si>
  <si>
    <t>行唐兵之居家政服务有限公司</t>
  </si>
  <si>
    <t>毛辉</t>
  </si>
  <si>
    <t>130125********3515</t>
  </si>
  <si>
    <t>1-303</t>
  </si>
  <si>
    <t>行唐县芯装美容美发形象设计店</t>
  </si>
  <si>
    <t>卢飞扬</t>
  </si>
  <si>
    <t>130125********5510</t>
  </si>
  <si>
    <t>1-304</t>
  </si>
  <si>
    <t>行唐县恒旺咨询服务中心</t>
  </si>
  <si>
    <t>董军伍</t>
  </si>
  <si>
    <t>130125********5536</t>
  </si>
  <si>
    <t>1-305</t>
  </si>
  <si>
    <t>行唐县娇韵诗保健按摩店</t>
  </si>
  <si>
    <t>赵梦丹</t>
  </si>
  <si>
    <t>130125********1524</t>
  </si>
  <si>
    <t>1-306</t>
  </si>
  <si>
    <t>行唐县创跃商贸店</t>
  </si>
  <si>
    <t>崔亚利</t>
  </si>
  <si>
    <t>130627********3229</t>
  </si>
  <si>
    <t>行唐县汇杭商贸店</t>
  </si>
  <si>
    <t>张丽</t>
  </si>
  <si>
    <t xml:space="preserve"> 
130125********7026</t>
  </si>
  <si>
    <t>1-307</t>
  </si>
  <si>
    <t>行唐县江淼商贸店</t>
  </si>
  <si>
    <t>黄江北</t>
  </si>
  <si>
    <t>130125********003X</t>
  </si>
  <si>
    <t>1-308</t>
  </si>
  <si>
    <t>行唐县润梦农副产品销售店</t>
  </si>
  <si>
    <t>李梦梦</t>
  </si>
  <si>
    <t xml:space="preserve"> 
130125********0041</t>
  </si>
  <si>
    <t>1-309</t>
  </si>
  <si>
    <t>行唐县觅美美容店</t>
  </si>
  <si>
    <t>郄志伟</t>
  </si>
  <si>
    <t xml:space="preserve"> 
130125********6569</t>
  </si>
  <si>
    <t>1-401</t>
  </si>
  <si>
    <t>行唐县泽杭建筑工程中心</t>
  </si>
  <si>
    <t>刘爱平</t>
  </si>
  <si>
    <t>130125********2524</t>
  </si>
  <si>
    <t>1-402</t>
  </si>
  <si>
    <t>行唐县统领按摩服务店</t>
  </si>
  <si>
    <t>陈银国</t>
  </si>
  <si>
    <t xml:space="preserve"> 
130125********6518</t>
  </si>
  <si>
    <t>1-403</t>
  </si>
  <si>
    <t>行唐县烁田广告制作店</t>
  </si>
  <si>
    <t>张彦丰</t>
  </si>
  <si>
    <t>130125********6514</t>
  </si>
  <si>
    <t>1-404</t>
  </si>
  <si>
    <t>行唐县左常青美甲店</t>
  </si>
  <si>
    <t>左会玲</t>
  </si>
  <si>
    <t>132337********2449</t>
  </si>
  <si>
    <t>1-406</t>
  </si>
  <si>
    <t>河北湘峰工程项目管理有限公司</t>
  </si>
  <si>
    <t>肖建坤</t>
  </si>
  <si>
    <t>130125********8015</t>
  </si>
  <si>
    <t>1-405</t>
  </si>
  <si>
    <t xml:space="preserve">行唐县宸宸美容保健服务店 </t>
  </si>
  <si>
    <t>马欣</t>
  </si>
  <si>
    <t>130125********7045</t>
  </si>
  <si>
    <t>1-407</t>
  </si>
  <si>
    <t>行唐县福保室内外装潢设计店</t>
  </si>
  <si>
    <t xml:space="preserve">杨亚坤 </t>
  </si>
  <si>
    <t>130125********4518</t>
  </si>
  <si>
    <t>1-408</t>
  </si>
  <si>
    <t>行唐县凝聚新能源技术部</t>
  </si>
  <si>
    <t>孟豪杰</t>
  </si>
  <si>
    <t>130125********8511</t>
  </si>
  <si>
    <t>1-409</t>
  </si>
  <si>
    <t>行唐县闲瑞化肥销售店</t>
  </si>
  <si>
    <t>王少锋</t>
  </si>
  <si>
    <t>130125********0032</t>
  </si>
  <si>
    <t>1-501</t>
  </si>
  <si>
    <t>行唐县坤宸美容康健服务馆</t>
  </si>
  <si>
    <t>董闪</t>
  </si>
  <si>
    <t xml:space="preserve">130125********3584
</t>
  </si>
  <si>
    <t>行唐县导顺堂保健服务馆</t>
  </si>
  <si>
    <t>高学民</t>
  </si>
  <si>
    <t>130125********4544</t>
  </si>
  <si>
    <t>1-502</t>
  </si>
  <si>
    <t>行唐县共帮瑜辰善道网络科技有限公司</t>
  </si>
  <si>
    <t>盛静敏</t>
  </si>
  <si>
    <t>130125********8512</t>
  </si>
  <si>
    <t>行唐县润洋保健用品经营店</t>
  </si>
  <si>
    <t>赵雄丽</t>
  </si>
  <si>
    <t>130125********1563</t>
  </si>
  <si>
    <t>1-503</t>
  </si>
  <si>
    <t>行唐县慧凯农业有限公司</t>
  </si>
  <si>
    <t>连玉凯</t>
  </si>
  <si>
    <t>130125********3016</t>
  </si>
  <si>
    <t>行唐县花凰商贸店</t>
  </si>
  <si>
    <t>宇文晓会</t>
  </si>
  <si>
    <t>130125********2083</t>
  </si>
  <si>
    <t>1-504</t>
  </si>
  <si>
    <t>行唐县淡颜美容工作室</t>
  </si>
  <si>
    <t>李素芬</t>
  </si>
  <si>
    <t xml:space="preserve"> 
130125********8520</t>
  </si>
  <si>
    <t>行唐县熹艾美容店</t>
  </si>
  <si>
    <t>杨傲菡</t>
  </si>
  <si>
    <t xml:space="preserve">130125********4522
</t>
  </si>
  <si>
    <t>1-505</t>
  </si>
  <si>
    <t>行唐县得美女子瘦身美容店</t>
  </si>
  <si>
    <t>刘立杰</t>
  </si>
  <si>
    <t>130125********0038</t>
  </si>
  <si>
    <t>1-506</t>
  </si>
  <si>
    <t>行唐县宇熙堂美容保健服务店</t>
  </si>
  <si>
    <t>尤宝霖</t>
  </si>
  <si>
    <t>130125********9010</t>
  </si>
  <si>
    <t>行唐县金灿灿美容店</t>
  </si>
  <si>
    <t>靳珊</t>
  </si>
  <si>
    <t>130125********0028</t>
  </si>
  <si>
    <t>1-507</t>
  </si>
  <si>
    <t>石家庄盈柏新能源科技有限公司</t>
  </si>
  <si>
    <t>王洁</t>
  </si>
  <si>
    <t>130125********3547</t>
  </si>
  <si>
    <t>1-508</t>
  </si>
  <si>
    <t>行唐县绘色工坊指甲护理店</t>
  </si>
  <si>
    <t>刘振飞</t>
  </si>
  <si>
    <t>1-509</t>
  </si>
  <si>
    <t>行唐县张志芳美容店</t>
  </si>
  <si>
    <t>张志芳</t>
  </si>
  <si>
    <t>130125********1526</t>
  </si>
  <si>
    <t>1-601</t>
  </si>
  <si>
    <t>行唐县灵韵健康美容店</t>
  </si>
  <si>
    <t>王梦茹</t>
  </si>
  <si>
    <t>130125********702X</t>
  </si>
  <si>
    <t>行唐县欢欢美甲店</t>
  </si>
  <si>
    <t>刘  欢</t>
  </si>
  <si>
    <t>130125********6529</t>
  </si>
  <si>
    <t>1-602</t>
  </si>
  <si>
    <t>行唐县康悦护肤美容店</t>
  </si>
  <si>
    <t>付立红</t>
  </si>
  <si>
    <t>130125********456X</t>
  </si>
  <si>
    <t>行唐县萌颜美容保健服务店</t>
  </si>
  <si>
    <t xml:space="preserve">毛小静 </t>
  </si>
  <si>
    <t>130125********3542</t>
  </si>
  <si>
    <t>1-603</t>
  </si>
  <si>
    <t>行唐县佳悦美容工作室</t>
  </si>
  <si>
    <t>高佳悦</t>
  </si>
  <si>
    <t>130125********3527</t>
  </si>
  <si>
    <t>1-604</t>
  </si>
  <si>
    <t>行唐卓洋美容化妆品店</t>
  </si>
  <si>
    <t>薛飞龙</t>
  </si>
  <si>
    <t>130125********8035</t>
  </si>
  <si>
    <t>行唐县卓宜减肥店</t>
  </si>
  <si>
    <t>王雨</t>
  </si>
  <si>
    <t>130125********8524</t>
  </si>
  <si>
    <t>1-605</t>
  </si>
  <si>
    <t>行唐倩影美容美体休闲店</t>
  </si>
  <si>
    <t>张彦欣</t>
  </si>
  <si>
    <t>130125********6525</t>
  </si>
  <si>
    <t>1-606</t>
  </si>
  <si>
    <t>行唐县利淼农贸店</t>
  </si>
  <si>
    <t>候金利</t>
  </si>
  <si>
    <t>130125********9307</t>
  </si>
  <si>
    <t>2-201</t>
  </si>
  <si>
    <t>行唐县英宏新能源科技中心</t>
  </si>
  <si>
    <t>王振永</t>
  </si>
  <si>
    <t>2-202</t>
  </si>
  <si>
    <t>行唐县诚润企业策划管理中心</t>
  </si>
  <si>
    <t>梁男</t>
  </si>
  <si>
    <t>130125********2027</t>
  </si>
  <si>
    <t>2-301</t>
  </si>
  <si>
    <t>行唐县糖豆电子商务中心</t>
  </si>
  <si>
    <t>魏建民</t>
  </si>
  <si>
    <t>130125********4516</t>
  </si>
  <si>
    <t>行唐县泽荣咨询服务中心</t>
  </si>
  <si>
    <t>刘依若</t>
  </si>
  <si>
    <t>130125********4524</t>
  </si>
  <si>
    <t>2-302</t>
  </si>
  <si>
    <t>行唐县羽菲电子商务中心</t>
  </si>
  <si>
    <t>程姗</t>
  </si>
  <si>
    <t>130125********0041</t>
  </si>
  <si>
    <t>行唐县源锦商贸店</t>
  </si>
  <si>
    <t>耿孟奇</t>
  </si>
  <si>
    <t>130125********4515</t>
  </si>
  <si>
    <t>2-303</t>
  </si>
  <si>
    <t>行唐县锐特商贸店</t>
  </si>
  <si>
    <t>顾晶晶</t>
  </si>
  <si>
    <t>130125********8520</t>
  </si>
  <si>
    <t>2-304</t>
  </si>
  <si>
    <t>行唐方健家电销售部</t>
  </si>
  <si>
    <t>张虹</t>
  </si>
  <si>
    <t>130125********4522</t>
  </si>
  <si>
    <t>2-401</t>
  </si>
  <si>
    <t>行唐县沁芳源专业护肤美体工作室</t>
  </si>
  <si>
    <t>赵春芳</t>
  </si>
  <si>
    <t>130125********0081</t>
  </si>
  <si>
    <t>2-402</t>
  </si>
  <si>
    <t>行唐县鸿颜美容店</t>
  </si>
  <si>
    <t>闫红岩</t>
  </si>
  <si>
    <t>130125********7042</t>
  </si>
  <si>
    <t>2-403</t>
  </si>
  <si>
    <t>行唐县盖乐便利店</t>
  </si>
  <si>
    <t>盖乐</t>
  </si>
  <si>
    <t>130125********6510</t>
  </si>
  <si>
    <t>2-404</t>
  </si>
  <si>
    <t>行唐县许冲百货综合店</t>
  </si>
  <si>
    <t>张许东</t>
  </si>
  <si>
    <t>130125********0014</t>
  </si>
  <si>
    <t>2-501</t>
  </si>
  <si>
    <t>行唐县开东商贸店</t>
  </si>
  <si>
    <t>付坤</t>
  </si>
  <si>
    <t>130125********0027</t>
  </si>
  <si>
    <t>2-502</t>
  </si>
  <si>
    <t>行唐县诺顺商贸店</t>
  </si>
  <si>
    <t>刘媛媛</t>
  </si>
  <si>
    <t>130125********3026</t>
  </si>
  <si>
    <t>2-503</t>
  </si>
  <si>
    <t>行唐县轩宁饰品店</t>
  </si>
  <si>
    <t>胡北辰</t>
  </si>
  <si>
    <t>130125********5511</t>
  </si>
  <si>
    <t>2-504</t>
  </si>
  <si>
    <t>行唐县晓倩时装饰品店</t>
  </si>
  <si>
    <t>盖晓倩</t>
  </si>
  <si>
    <t>130125********6523</t>
  </si>
  <si>
    <t>合  计</t>
  </si>
  <si>
    <t xml:space="preserve">  2025年12月1日——2026年5月31日期间经创业孵化基地监管工作领导小组考核分数为83分，申请补贴比例为88％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</si>
</sst>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  <numFmt numFmtId="178" formatCode="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</font>
    <font>
      <sz val="18"/>
      <color theme="1"/>
      <name val="宋体"/>
      <charset val="134"/>
    </font>
    <font>
      <sz val="18"/>
      <name val="宋体"/>
      <charset val="134"/>
    </font>
    <font>
      <sz val="22"/>
      <color theme="1"/>
      <name val="宋体"/>
      <charset val="134"/>
      <scheme val="minor"/>
    </font>
    <font>
      <sz val="2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177" fontId="3" fillId="0" borderId="0" xfId="0" applyNumberFormat="1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8" fontId="7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6"/>
  <sheetViews>
    <sheetView tabSelected="1" zoomScale="70" zoomScaleNormal="70" workbookViewId="0">
      <pane ySplit="3" topLeftCell="A70" activePane="bottomLeft" state="frozen"/>
      <selection/>
      <selection pane="bottomLeft" activeCell="W59" sqref="W59"/>
    </sheetView>
  </sheetViews>
  <sheetFormatPr defaultColWidth="9" defaultRowHeight="14.4"/>
  <cols>
    <col min="1" max="1" width="9.62962962962963" style="2" customWidth="1"/>
    <col min="2" max="2" width="13.212962962963" style="3" customWidth="1"/>
    <col min="3" max="3" width="53.75" style="2" customWidth="1"/>
    <col min="4" max="4" width="13.212962962963" style="4" customWidth="1"/>
    <col min="5" max="5" width="36.962962962963" style="4" customWidth="1"/>
    <col min="6" max="6" width="10.5462962962963" style="2" customWidth="1"/>
    <col min="7" max="7" width="11.0740740740741" style="2" customWidth="1"/>
    <col min="8" max="8" width="19.462962962963" style="5" customWidth="1"/>
    <col min="9" max="9" width="19.9907407407407" style="5" customWidth="1"/>
    <col min="10" max="10" width="21" style="5" customWidth="1"/>
    <col min="11" max="11" width="11.25" style="2" customWidth="1"/>
    <col min="12" max="12" width="15.537037037037" style="2" customWidth="1"/>
    <col min="13" max="13" width="14.1018518518519" style="2" customWidth="1"/>
    <col min="14" max="14" width="10.8796296296296" style="2" customWidth="1"/>
    <col min="15" max="15" width="12.8518518518519" style="2" customWidth="1"/>
    <col min="16" max="15223" width="9" style="2"/>
  </cols>
  <sheetData>
    <row r="1" ht="43" customHeight="1" spans="1:15">
      <c r="A1" s="6" t="s">
        <v>0</v>
      </c>
      <c r="B1" s="6"/>
      <c r="C1" s="6"/>
      <c r="D1" s="6"/>
      <c r="E1" s="6"/>
      <c r="F1" s="6"/>
      <c r="G1" s="6"/>
      <c r="H1" s="7"/>
      <c r="I1" s="7"/>
      <c r="J1" s="7"/>
      <c r="K1" s="6"/>
      <c r="L1" s="6"/>
      <c r="M1" s="6"/>
      <c r="N1" s="6"/>
      <c r="O1" s="8"/>
    </row>
    <row r="2" ht="42" customHeight="1" spans="1:15">
      <c r="A2" s="9" t="s">
        <v>1</v>
      </c>
      <c r="B2" s="9"/>
      <c r="C2" s="9"/>
      <c r="D2" s="10"/>
      <c r="E2" s="10"/>
      <c r="F2" s="9"/>
      <c r="G2" s="9"/>
      <c r="H2" s="11"/>
      <c r="I2" s="11"/>
      <c r="J2" s="11"/>
      <c r="K2" s="9"/>
      <c r="L2" s="9"/>
      <c r="M2" s="9"/>
      <c r="N2" s="9"/>
      <c r="O2" s="12"/>
    </row>
    <row r="3" s="1" customFormat="1" ht="129" customHeight="1" spans="1:15">
      <c r="A3" s="13" t="s">
        <v>2</v>
      </c>
      <c r="B3" s="14" t="s">
        <v>3</v>
      </c>
      <c r="C3" s="13" t="s">
        <v>4</v>
      </c>
      <c r="D3" s="14" t="s">
        <v>5</v>
      </c>
      <c r="E3" s="15" t="s">
        <v>6</v>
      </c>
      <c r="F3" s="14" t="s">
        <v>7</v>
      </c>
      <c r="G3" s="14" t="s">
        <v>8</v>
      </c>
      <c r="H3" s="16" t="s">
        <v>9</v>
      </c>
      <c r="I3" s="16" t="s">
        <v>10</v>
      </c>
      <c r="J3" s="16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7" t="s">
        <v>16</v>
      </c>
    </row>
    <row r="4" s="1" customFormat="1" ht="52" customHeight="1" spans="1:15">
      <c r="A4" s="13">
        <v>1</v>
      </c>
      <c r="B4" s="13" t="s">
        <v>17</v>
      </c>
      <c r="C4" s="13" t="s">
        <v>18</v>
      </c>
      <c r="D4" s="14" t="s">
        <v>19</v>
      </c>
      <c r="E4" s="29" t="s">
        <v>20</v>
      </c>
      <c r="F4" s="13">
        <v>34.97</v>
      </c>
      <c r="G4" s="17">
        <f t="shared" ref="G4:G19" si="0">F4*0.308</f>
        <v>10.77076</v>
      </c>
      <c r="H4" s="16">
        <v>46155</v>
      </c>
      <c r="I4" s="16">
        <v>46155</v>
      </c>
      <c r="J4" s="15">
        <v>46173</v>
      </c>
      <c r="K4" s="13">
        <f t="shared" ref="K4:K19" si="1">_xlfn.DAYS(J4,I4)+1</f>
        <v>19</v>
      </c>
      <c r="L4" s="13">
        <f>1.6*0.88</f>
        <v>1.408</v>
      </c>
      <c r="M4" s="18">
        <f t="shared" ref="M4:M19" si="2">(F4+G4)*K4*L4</f>
        <v>1223.65681152</v>
      </c>
      <c r="N4" s="18">
        <f t="shared" ref="N4:N19" si="3">100/182*K4</f>
        <v>10.4395604395604</v>
      </c>
      <c r="O4" s="18">
        <f>M4+N4</f>
        <v>1234.09637195956</v>
      </c>
    </row>
    <row r="5" ht="54" customHeight="1" spans="1:15">
      <c r="A5" s="13">
        <v>2</v>
      </c>
      <c r="B5" s="13" t="s">
        <v>17</v>
      </c>
      <c r="C5" s="13" t="s">
        <v>21</v>
      </c>
      <c r="D5" s="13" t="s">
        <v>22</v>
      </c>
      <c r="E5" s="29" t="s">
        <v>23</v>
      </c>
      <c r="F5" s="13">
        <v>34.97</v>
      </c>
      <c r="G5" s="17">
        <f t="shared" si="0"/>
        <v>10.77076</v>
      </c>
      <c r="H5" s="15">
        <v>45078</v>
      </c>
      <c r="I5" s="15">
        <v>45992</v>
      </c>
      <c r="J5" s="15">
        <v>46128</v>
      </c>
      <c r="K5" s="13">
        <f t="shared" si="1"/>
        <v>137</v>
      </c>
      <c r="L5" s="13">
        <f t="shared" ref="L5:L72" si="4">1.6*0.88</f>
        <v>1.408</v>
      </c>
      <c r="M5" s="18">
        <f t="shared" si="2"/>
        <v>8823.20964096</v>
      </c>
      <c r="N5" s="18">
        <f t="shared" si="3"/>
        <v>75.2747252747253</v>
      </c>
      <c r="O5" s="18">
        <f>M5+N5</f>
        <v>8898.48436623472</v>
      </c>
    </row>
    <row r="6" ht="54" customHeight="1" spans="1:15">
      <c r="A6" s="13">
        <v>3</v>
      </c>
      <c r="B6" s="13" t="s">
        <v>24</v>
      </c>
      <c r="C6" s="13" t="s">
        <v>25</v>
      </c>
      <c r="D6" s="13" t="s">
        <v>26</v>
      </c>
      <c r="E6" s="29" t="s">
        <v>27</v>
      </c>
      <c r="F6" s="13">
        <v>25.55</v>
      </c>
      <c r="G6" s="17">
        <f t="shared" si="0"/>
        <v>7.8694</v>
      </c>
      <c r="H6" s="15">
        <v>45672</v>
      </c>
      <c r="I6" s="15">
        <v>45992</v>
      </c>
      <c r="J6" s="15">
        <v>46173</v>
      </c>
      <c r="K6" s="13">
        <f t="shared" si="1"/>
        <v>182</v>
      </c>
      <c r="L6" s="13">
        <f t="shared" si="4"/>
        <v>1.408</v>
      </c>
      <c r="M6" s="18">
        <f t="shared" si="2"/>
        <v>8563.9217664</v>
      </c>
      <c r="N6" s="18">
        <f t="shared" si="3"/>
        <v>100</v>
      </c>
      <c r="O6" s="18">
        <v>6192</v>
      </c>
    </row>
    <row r="7" ht="54" customHeight="1" spans="1:15">
      <c r="A7" s="13">
        <v>4</v>
      </c>
      <c r="B7" s="13" t="s">
        <v>28</v>
      </c>
      <c r="C7" s="13" t="s">
        <v>29</v>
      </c>
      <c r="D7" s="13" t="s">
        <v>30</v>
      </c>
      <c r="E7" s="29" t="s">
        <v>31</v>
      </c>
      <c r="F7" s="13">
        <v>25.55</v>
      </c>
      <c r="G7" s="17">
        <f t="shared" si="0"/>
        <v>7.8694</v>
      </c>
      <c r="H7" s="15">
        <v>46090</v>
      </c>
      <c r="I7" s="15">
        <v>46090</v>
      </c>
      <c r="J7" s="15">
        <v>46173</v>
      </c>
      <c r="K7" s="13">
        <f t="shared" si="1"/>
        <v>84</v>
      </c>
      <c r="L7" s="13">
        <f t="shared" si="4"/>
        <v>1.408</v>
      </c>
      <c r="M7" s="18">
        <f t="shared" si="2"/>
        <v>3952.5792768</v>
      </c>
      <c r="N7" s="18">
        <f t="shared" si="3"/>
        <v>46.1538461538462</v>
      </c>
      <c r="O7" s="18">
        <v>362</v>
      </c>
    </row>
    <row r="8" ht="54" customHeight="1" spans="1:15">
      <c r="A8" s="13">
        <v>5</v>
      </c>
      <c r="B8" s="13" t="s">
        <v>28</v>
      </c>
      <c r="C8" s="13" t="s">
        <v>32</v>
      </c>
      <c r="D8" s="13" t="s">
        <v>33</v>
      </c>
      <c r="E8" s="29" t="s">
        <v>34</v>
      </c>
      <c r="F8" s="13">
        <v>25.55</v>
      </c>
      <c r="G8" s="17">
        <f t="shared" si="0"/>
        <v>7.8694</v>
      </c>
      <c r="H8" s="15">
        <v>45072</v>
      </c>
      <c r="I8" s="15">
        <v>45992</v>
      </c>
      <c r="J8" s="15">
        <v>46051</v>
      </c>
      <c r="K8" s="13">
        <f t="shared" si="1"/>
        <v>60</v>
      </c>
      <c r="L8" s="13">
        <f t="shared" si="4"/>
        <v>1.408</v>
      </c>
      <c r="M8" s="18">
        <f t="shared" si="2"/>
        <v>2823.270912</v>
      </c>
      <c r="N8" s="18">
        <f t="shared" si="3"/>
        <v>32.967032967033</v>
      </c>
      <c r="O8" s="18">
        <f>M8+N8</f>
        <v>2856.23794496703</v>
      </c>
    </row>
    <row r="9" ht="54" customHeight="1" spans="1:15">
      <c r="A9" s="13">
        <v>6</v>
      </c>
      <c r="B9" s="13" t="s">
        <v>35</v>
      </c>
      <c r="C9" s="13" t="s">
        <v>36</v>
      </c>
      <c r="D9" s="13" t="s">
        <v>37</v>
      </c>
      <c r="E9" s="29" t="s">
        <v>38</v>
      </c>
      <c r="F9" s="13">
        <v>25.55</v>
      </c>
      <c r="G9" s="17">
        <f t="shared" si="0"/>
        <v>7.8694</v>
      </c>
      <c r="H9" s="15">
        <v>45589</v>
      </c>
      <c r="I9" s="15">
        <v>45992</v>
      </c>
      <c r="J9" s="15">
        <v>46173</v>
      </c>
      <c r="K9" s="13">
        <f t="shared" si="1"/>
        <v>182</v>
      </c>
      <c r="L9" s="13">
        <f t="shared" si="4"/>
        <v>1.408</v>
      </c>
      <c r="M9" s="18">
        <f t="shared" si="2"/>
        <v>8563.9217664</v>
      </c>
      <c r="N9" s="18">
        <f t="shared" si="3"/>
        <v>100</v>
      </c>
      <c r="O9" s="18">
        <f>M9+N9</f>
        <v>8663.9217664</v>
      </c>
    </row>
    <row r="10" ht="54" customHeight="1" spans="1:15">
      <c r="A10" s="13">
        <v>7</v>
      </c>
      <c r="B10" s="13" t="s">
        <v>39</v>
      </c>
      <c r="C10" s="13" t="s">
        <v>40</v>
      </c>
      <c r="D10" s="13" t="s">
        <v>41</v>
      </c>
      <c r="E10" s="29" t="s">
        <v>42</v>
      </c>
      <c r="F10" s="13">
        <v>25.55</v>
      </c>
      <c r="G10" s="17">
        <f t="shared" si="0"/>
        <v>7.8694</v>
      </c>
      <c r="H10" s="15">
        <v>46031</v>
      </c>
      <c r="I10" s="15">
        <v>46031</v>
      </c>
      <c r="J10" s="15">
        <v>46173</v>
      </c>
      <c r="K10" s="13">
        <f t="shared" si="1"/>
        <v>143</v>
      </c>
      <c r="L10" s="13">
        <f t="shared" si="4"/>
        <v>1.408</v>
      </c>
      <c r="M10" s="18">
        <f t="shared" si="2"/>
        <v>6728.7956736</v>
      </c>
      <c r="N10" s="18">
        <f t="shared" si="3"/>
        <v>78.5714285714286</v>
      </c>
      <c r="O10" s="18">
        <f>M10+N10</f>
        <v>6807.36710217143</v>
      </c>
    </row>
    <row r="11" ht="54" customHeight="1" spans="1:15">
      <c r="A11" s="13">
        <v>8</v>
      </c>
      <c r="B11" s="13" t="s">
        <v>43</v>
      </c>
      <c r="C11" s="13" t="s">
        <v>44</v>
      </c>
      <c r="D11" s="13" t="s">
        <v>45</v>
      </c>
      <c r="E11" s="14" t="s">
        <v>46</v>
      </c>
      <c r="F11" s="13">
        <v>30.54</v>
      </c>
      <c r="G11" s="17">
        <f t="shared" si="0"/>
        <v>9.40632</v>
      </c>
      <c r="H11" s="15">
        <v>46063</v>
      </c>
      <c r="I11" s="15">
        <v>46063</v>
      </c>
      <c r="J11" s="15">
        <v>46173</v>
      </c>
      <c r="K11" s="13">
        <f t="shared" si="1"/>
        <v>111</v>
      </c>
      <c r="L11" s="13">
        <f t="shared" si="4"/>
        <v>1.408</v>
      </c>
      <c r="M11" s="18">
        <f t="shared" si="2"/>
        <v>6243.13046016</v>
      </c>
      <c r="N11" s="18">
        <f t="shared" si="3"/>
        <v>60.989010989011</v>
      </c>
      <c r="O11" s="18">
        <f>M11+N11</f>
        <v>6304.11947114901</v>
      </c>
    </row>
    <row r="12" ht="54" customHeight="1" spans="1:15">
      <c r="A12" s="13">
        <v>9</v>
      </c>
      <c r="B12" s="13" t="s">
        <v>47</v>
      </c>
      <c r="C12" s="13" t="s">
        <v>48</v>
      </c>
      <c r="D12" s="13" t="s">
        <v>49</v>
      </c>
      <c r="E12" s="14" t="s">
        <v>50</v>
      </c>
      <c r="F12" s="13">
        <v>25.55</v>
      </c>
      <c r="G12" s="17">
        <f t="shared" si="0"/>
        <v>7.8694</v>
      </c>
      <c r="H12" s="15">
        <v>45853</v>
      </c>
      <c r="I12" s="15">
        <v>45992</v>
      </c>
      <c r="J12" s="15">
        <v>46173</v>
      </c>
      <c r="K12" s="13">
        <f t="shared" si="1"/>
        <v>182</v>
      </c>
      <c r="L12" s="13">
        <f t="shared" si="4"/>
        <v>1.408</v>
      </c>
      <c r="M12" s="18">
        <f t="shared" si="2"/>
        <v>8563.9217664</v>
      </c>
      <c r="N12" s="18">
        <f t="shared" si="3"/>
        <v>100</v>
      </c>
      <c r="O12" s="18">
        <v>7775</v>
      </c>
    </row>
    <row r="13" ht="54" customHeight="1" spans="1:15">
      <c r="A13" s="13">
        <v>10</v>
      </c>
      <c r="B13" s="13" t="s">
        <v>51</v>
      </c>
      <c r="C13" s="13" t="s">
        <v>52</v>
      </c>
      <c r="D13" s="13" t="s">
        <v>53</v>
      </c>
      <c r="E13" s="29" t="s">
        <v>54</v>
      </c>
      <c r="F13" s="13">
        <v>16.95</v>
      </c>
      <c r="G13" s="17">
        <f t="shared" si="0"/>
        <v>5.2206</v>
      </c>
      <c r="H13" s="15">
        <v>45365</v>
      </c>
      <c r="I13" s="15">
        <v>45992</v>
      </c>
      <c r="J13" s="15">
        <v>46173</v>
      </c>
      <c r="K13" s="13">
        <f t="shared" si="1"/>
        <v>182</v>
      </c>
      <c r="L13" s="13">
        <f t="shared" si="4"/>
        <v>1.408</v>
      </c>
      <c r="M13" s="18">
        <f t="shared" si="2"/>
        <v>5681.3492736</v>
      </c>
      <c r="N13" s="18">
        <f t="shared" si="3"/>
        <v>100</v>
      </c>
      <c r="O13" s="18">
        <f t="shared" ref="O13:O19" si="5">M13+N13</f>
        <v>5781.3492736</v>
      </c>
    </row>
    <row r="14" ht="54" customHeight="1" spans="1:15">
      <c r="A14" s="13">
        <v>11</v>
      </c>
      <c r="B14" s="13" t="s">
        <v>55</v>
      </c>
      <c r="C14" s="13" t="s">
        <v>56</v>
      </c>
      <c r="D14" s="13" t="s">
        <v>57</v>
      </c>
      <c r="E14" s="29" t="s">
        <v>58</v>
      </c>
      <c r="F14" s="13">
        <v>35.63</v>
      </c>
      <c r="G14" s="17">
        <f t="shared" si="0"/>
        <v>10.97404</v>
      </c>
      <c r="H14" s="15">
        <v>45419</v>
      </c>
      <c r="I14" s="15">
        <v>45992</v>
      </c>
      <c r="J14" s="15">
        <v>46173</v>
      </c>
      <c r="K14" s="13">
        <f t="shared" si="1"/>
        <v>182</v>
      </c>
      <c r="L14" s="13">
        <f t="shared" si="4"/>
        <v>1.408</v>
      </c>
      <c r="M14" s="18">
        <f t="shared" si="2"/>
        <v>11942.56487424</v>
      </c>
      <c r="N14" s="18">
        <f t="shared" si="3"/>
        <v>100</v>
      </c>
      <c r="O14" s="18">
        <f t="shared" si="5"/>
        <v>12042.56487424</v>
      </c>
    </row>
    <row r="15" ht="54" customHeight="1" spans="1:15">
      <c r="A15" s="13">
        <v>12</v>
      </c>
      <c r="B15" s="13" t="s">
        <v>59</v>
      </c>
      <c r="C15" s="13" t="s">
        <v>60</v>
      </c>
      <c r="D15" s="13" t="s">
        <v>61</v>
      </c>
      <c r="E15" s="29" t="s">
        <v>62</v>
      </c>
      <c r="F15" s="13">
        <v>34.97</v>
      </c>
      <c r="G15" s="17">
        <f t="shared" si="0"/>
        <v>10.77076</v>
      </c>
      <c r="H15" s="15">
        <v>45168</v>
      </c>
      <c r="I15" s="15">
        <v>45992</v>
      </c>
      <c r="J15" s="15">
        <v>46173</v>
      </c>
      <c r="K15" s="13">
        <f t="shared" si="1"/>
        <v>182</v>
      </c>
      <c r="L15" s="13">
        <f t="shared" si="4"/>
        <v>1.408</v>
      </c>
      <c r="M15" s="18">
        <f t="shared" si="2"/>
        <v>11721.34419456</v>
      </c>
      <c r="N15" s="18">
        <f t="shared" si="3"/>
        <v>100</v>
      </c>
      <c r="O15" s="18">
        <f t="shared" si="5"/>
        <v>11821.34419456</v>
      </c>
    </row>
    <row r="16" ht="54" customHeight="1" spans="1:15">
      <c r="A16" s="13">
        <v>13</v>
      </c>
      <c r="B16" s="13" t="s">
        <v>63</v>
      </c>
      <c r="C16" s="13" t="s">
        <v>64</v>
      </c>
      <c r="D16" s="13" t="s">
        <v>65</v>
      </c>
      <c r="E16" s="29" t="s">
        <v>66</v>
      </c>
      <c r="F16" s="13">
        <v>25.55</v>
      </c>
      <c r="G16" s="17">
        <f t="shared" si="0"/>
        <v>7.8694</v>
      </c>
      <c r="H16" s="15">
        <v>45589</v>
      </c>
      <c r="I16" s="15">
        <v>45992</v>
      </c>
      <c r="J16" s="15">
        <v>46173</v>
      </c>
      <c r="K16" s="13">
        <f t="shared" si="1"/>
        <v>182</v>
      </c>
      <c r="L16" s="13">
        <f t="shared" si="4"/>
        <v>1.408</v>
      </c>
      <c r="M16" s="18">
        <f t="shared" si="2"/>
        <v>8563.9217664</v>
      </c>
      <c r="N16" s="18">
        <f t="shared" si="3"/>
        <v>100</v>
      </c>
      <c r="O16" s="18">
        <f t="shared" si="5"/>
        <v>8663.9217664</v>
      </c>
    </row>
    <row r="17" ht="54" customHeight="1" spans="1:15">
      <c r="A17" s="13">
        <v>14</v>
      </c>
      <c r="B17" s="13" t="s">
        <v>67</v>
      </c>
      <c r="C17" s="13" t="s">
        <v>68</v>
      </c>
      <c r="D17" s="13" t="s">
        <v>69</v>
      </c>
      <c r="E17" s="29" t="s">
        <v>70</v>
      </c>
      <c r="F17" s="13">
        <v>25.55</v>
      </c>
      <c r="G17" s="17">
        <f t="shared" si="0"/>
        <v>7.8694</v>
      </c>
      <c r="H17" s="15">
        <v>45419</v>
      </c>
      <c r="I17" s="15">
        <v>45992</v>
      </c>
      <c r="J17" s="15">
        <v>46173</v>
      </c>
      <c r="K17" s="13">
        <f t="shared" si="1"/>
        <v>182</v>
      </c>
      <c r="L17" s="13">
        <f t="shared" si="4"/>
        <v>1.408</v>
      </c>
      <c r="M17" s="18">
        <f t="shared" si="2"/>
        <v>8563.9217664</v>
      </c>
      <c r="N17" s="18">
        <f t="shared" si="3"/>
        <v>100</v>
      </c>
      <c r="O17" s="18">
        <f t="shared" si="5"/>
        <v>8663.9217664</v>
      </c>
    </row>
    <row r="18" ht="54" customHeight="1" spans="1:15">
      <c r="A18" s="13">
        <v>15</v>
      </c>
      <c r="B18" s="13" t="s">
        <v>71</v>
      </c>
      <c r="C18" s="13" t="s">
        <v>72</v>
      </c>
      <c r="D18" s="13" t="s">
        <v>73</v>
      </c>
      <c r="E18" s="29" t="s">
        <v>74</v>
      </c>
      <c r="F18" s="13">
        <v>25.55</v>
      </c>
      <c r="G18" s="17">
        <f t="shared" si="0"/>
        <v>7.8694</v>
      </c>
      <c r="H18" s="15">
        <v>45636</v>
      </c>
      <c r="I18" s="15">
        <v>45992</v>
      </c>
      <c r="J18" s="15">
        <v>46173</v>
      </c>
      <c r="K18" s="13">
        <f t="shared" si="1"/>
        <v>182</v>
      </c>
      <c r="L18" s="13">
        <f t="shared" si="4"/>
        <v>1.408</v>
      </c>
      <c r="M18" s="18">
        <f t="shared" si="2"/>
        <v>8563.9217664</v>
      </c>
      <c r="N18" s="18">
        <f t="shared" si="3"/>
        <v>100</v>
      </c>
      <c r="O18" s="18">
        <f t="shared" si="5"/>
        <v>8663.9217664</v>
      </c>
    </row>
    <row r="19" ht="54" customHeight="1" spans="1:15">
      <c r="A19" s="13">
        <v>16</v>
      </c>
      <c r="B19" s="13" t="s">
        <v>75</v>
      </c>
      <c r="C19" s="13" t="s">
        <v>76</v>
      </c>
      <c r="D19" s="13" t="s">
        <v>77</v>
      </c>
      <c r="E19" s="13" t="s">
        <v>78</v>
      </c>
      <c r="F19" s="13">
        <v>25.55</v>
      </c>
      <c r="G19" s="17">
        <f t="shared" si="0"/>
        <v>7.8694</v>
      </c>
      <c r="H19" s="15">
        <v>45882</v>
      </c>
      <c r="I19" s="15">
        <v>45992</v>
      </c>
      <c r="J19" s="15">
        <v>46173</v>
      </c>
      <c r="K19" s="13">
        <f t="shared" si="1"/>
        <v>182</v>
      </c>
      <c r="L19" s="13">
        <f t="shared" si="4"/>
        <v>1.408</v>
      </c>
      <c r="M19" s="18">
        <f t="shared" si="2"/>
        <v>8563.9217664</v>
      </c>
      <c r="N19" s="18">
        <f t="shared" si="3"/>
        <v>100</v>
      </c>
      <c r="O19" s="18">
        <f t="shared" si="5"/>
        <v>8663.9217664</v>
      </c>
    </row>
    <row r="20" ht="50" customHeight="1" spans="1:15">
      <c r="A20" s="13">
        <v>17</v>
      </c>
      <c r="B20" s="13" t="s">
        <v>79</v>
      </c>
      <c r="C20" s="13" t="s">
        <v>80</v>
      </c>
      <c r="D20" s="13" t="s">
        <v>81</v>
      </c>
      <c r="E20" s="29" t="s">
        <v>82</v>
      </c>
      <c r="F20" s="13">
        <v>30.54</v>
      </c>
      <c r="G20" s="17">
        <f t="shared" ref="G20:G34" si="6">F20*0.308</f>
        <v>9.40632</v>
      </c>
      <c r="H20" s="15">
        <v>45747</v>
      </c>
      <c r="I20" s="15">
        <v>45992</v>
      </c>
      <c r="J20" s="15">
        <v>46080</v>
      </c>
      <c r="K20" s="13">
        <f t="shared" ref="K20:K72" si="7">_xlfn.DAYS(J20,I20)+1</f>
        <v>89</v>
      </c>
      <c r="L20" s="13">
        <f t="shared" si="4"/>
        <v>1.408</v>
      </c>
      <c r="M20" s="18">
        <f t="shared" ref="M20:M72" si="8">(F20+G20)*K20*L20</f>
        <v>5005.75325184</v>
      </c>
      <c r="N20" s="18">
        <f t="shared" ref="N20:N72" si="9">100/182*K20</f>
        <v>48.9010989010989</v>
      </c>
      <c r="O20" s="18">
        <f t="shared" ref="O20:O35" si="10">M20+N20</f>
        <v>5054.6543507411</v>
      </c>
    </row>
    <row r="21" ht="50" customHeight="1" spans="1:15">
      <c r="A21" s="13">
        <v>18</v>
      </c>
      <c r="B21" s="13" t="s">
        <v>79</v>
      </c>
      <c r="C21" s="13" t="s">
        <v>83</v>
      </c>
      <c r="D21" s="13" t="s">
        <v>84</v>
      </c>
      <c r="E21" s="14" t="s">
        <v>85</v>
      </c>
      <c r="F21" s="13">
        <v>30.54</v>
      </c>
      <c r="G21" s="17">
        <f t="shared" si="6"/>
        <v>9.40632</v>
      </c>
      <c r="H21" s="15">
        <v>46156</v>
      </c>
      <c r="I21" s="15">
        <v>46156</v>
      </c>
      <c r="J21" s="15">
        <v>46173</v>
      </c>
      <c r="K21" s="13">
        <f t="shared" si="7"/>
        <v>18</v>
      </c>
      <c r="L21" s="13">
        <f t="shared" si="4"/>
        <v>1.408</v>
      </c>
      <c r="M21" s="18">
        <f t="shared" si="8"/>
        <v>1012.39953408</v>
      </c>
      <c r="N21" s="18">
        <f t="shared" si="9"/>
        <v>9.89010989010989</v>
      </c>
      <c r="O21" s="18">
        <v>5445</v>
      </c>
    </row>
    <row r="22" ht="54" customHeight="1" spans="1:15">
      <c r="A22" s="13">
        <v>19</v>
      </c>
      <c r="B22" s="13" t="s">
        <v>86</v>
      </c>
      <c r="C22" s="13" t="s">
        <v>87</v>
      </c>
      <c r="D22" s="13" t="s">
        <v>88</v>
      </c>
      <c r="E22" s="13" t="s">
        <v>89</v>
      </c>
      <c r="F22" s="13">
        <v>25.55</v>
      </c>
      <c r="G22" s="17">
        <f t="shared" si="6"/>
        <v>7.8694</v>
      </c>
      <c r="H22" s="15">
        <v>45944</v>
      </c>
      <c r="I22" s="15">
        <v>45992</v>
      </c>
      <c r="J22" s="15">
        <v>46173</v>
      </c>
      <c r="K22" s="13">
        <f t="shared" si="7"/>
        <v>182</v>
      </c>
      <c r="L22" s="13">
        <f t="shared" si="4"/>
        <v>1.408</v>
      </c>
      <c r="M22" s="18">
        <f t="shared" si="8"/>
        <v>8563.9217664</v>
      </c>
      <c r="N22" s="18">
        <f t="shared" si="9"/>
        <v>100</v>
      </c>
      <c r="O22" s="18">
        <f t="shared" si="10"/>
        <v>8663.9217664</v>
      </c>
    </row>
    <row r="23" ht="54" customHeight="1" spans="1:15">
      <c r="A23" s="13">
        <v>20</v>
      </c>
      <c r="B23" s="13" t="s">
        <v>90</v>
      </c>
      <c r="C23" s="13" t="s">
        <v>91</v>
      </c>
      <c r="D23" s="13" t="s">
        <v>92</v>
      </c>
      <c r="E23" s="14" t="s">
        <v>93</v>
      </c>
      <c r="F23" s="13">
        <v>16.95</v>
      </c>
      <c r="G23" s="17">
        <f t="shared" si="6"/>
        <v>5.2206</v>
      </c>
      <c r="H23" s="15">
        <v>46063</v>
      </c>
      <c r="I23" s="15">
        <v>46063</v>
      </c>
      <c r="J23" s="15">
        <v>46127</v>
      </c>
      <c r="K23" s="13">
        <f t="shared" si="7"/>
        <v>65</v>
      </c>
      <c r="L23" s="13">
        <f t="shared" si="4"/>
        <v>1.408</v>
      </c>
      <c r="M23" s="18">
        <f t="shared" si="8"/>
        <v>2029.053312</v>
      </c>
      <c r="N23" s="18">
        <f t="shared" si="9"/>
        <v>35.7142857142857</v>
      </c>
      <c r="O23" s="18">
        <f t="shared" si="10"/>
        <v>2064.76759771429</v>
      </c>
    </row>
    <row r="24" ht="54" customHeight="1" spans="1:15">
      <c r="A24" s="13">
        <v>21</v>
      </c>
      <c r="B24" s="13" t="s">
        <v>94</v>
      </c>
      <c r="C24" s="13" t="s">
        <v>95</v>
      </c>
      <c r="D24" s="13" t="s">
        <v>96</v>
      </c>
      <c r="E24" s="14" t="s">
        <v>97</v>
      </c>
      <c r="F24" s="13">
        <v>35.63</v>
      </c>
      <c r="G24" s="17">
        <f t="shared" si="6"/>
        <v>10.97404</v>
      </c>
      <c r="H24" s="15">
        <v>46031</v>
      </c>
      <c r="I24" s="15">
        <v>46031</v>
      </c>
      <c r="J24" s="15">
        <v>46173</v>
      </c>
      <c r="K24" s="13">
        <f t="shared" si="7"/>
        <v>143</v>
      </c>
      <c r="L24" s="13">
        <f t="shared" si="4"/>
        <v>1.408</v>
      </c>
      <c r="M24" s="18">
        <f t="shared" si="8"/>
        <v>9383.44382976</v>
      </c>
      <c r="N24" s="18">
        <f t="shared" si="9"/>
        <v>78.5714285714286</v>
      </c>
      <c r="O24" s="18">
        <f t="shared" si="10"/>
        <v>9462.01525833143</v>
      </c>
    </row>
    <row r="25" ht="54" customHeight="1" spans="1:15">
      <c r="A25" s="13">
        <v>22</v>
      </c>
      <c r="B25" s="13" t="s">
        <v>98</v>
      </c>
      <c r="C25" s="13" t="s">
        <v>99</v>
      </c>
      <c r="D25" s="13" t="s">
        <v>100</v>
      </c>
      <c r="E25" s="29" t="s">
        <v>101</v>
      </c>
      <c r="F25" s="13">
        <v>34.97</v>
      </c>
      <c r="G25" s="17">
        <f t="shared" si="6"/>
        <v>10.77076</v>
      </c>
      <c r="H25" s="15">
        <v>45608</v>
      </c>
      <c r="I25" s="15">
        <v>45992</v>
      </c>
      <c r="J25" s="15">
        <v>46173</v>
      </c>
      <c r="K25" s="13">
        <f t="shared" si="7"/>
        <v>182</v>
      </c>
      <c r="L25" s="13">
        <f t="shared" si="4"/>
        <v>1.408</v>
      </c>
      <c r="M25" s="18">
        <f t="shared" si="8"/>
        <v>11721.34419456</v>
      </c>
      <c r="N25" s="18">
        <f t="shared" si="9"/>
        <v>100</v>
      </c>
      <c r="O25" s="18">
        <f t="shared" si="10"/>
        <v>11821.34419456</v>
      </c>
    </row>
    <row r="26" ht="54" customHeight="1" spans="1:15">
      <c r="A26" s="13">
        <v>23</v>
      </c>
      <c r="B26" s="13" t="s">
        <v>102</v>
      </c>
      <c r="C26" s="13" t="s">
        <v>103</v>
      </c>
      <c r="D26" s="13" t="s">
        <v>104</v>
      </c>
      <c r="E26" s="14" t="s">
        <v>105</v>
      </c>
      <c r="F26" s="13">
        <v>25.55</v>
      </c>
      <c r="G26" s="17">
        <f t="shared" si="6"/>
        <v>7.8694</v>
      </c>
      <c r="H26" s="15">
        <v>46125</v>
      </c>
      <c r="I26" s="15">
        <v>46125</v>
      </c>
      <c r="J26" s="15">
        <v>46173</v>
      </c>
      <c r="K26" s="13">
        <f t="shared" si="7"/>
        <v>49</v>
      </c>
      <c r="L26" s="13">
        <f t="shared" si="4"/>
        <v>1.408</v>
      </c>
      <c r="M26" s="18">
        <f t="shared" si="8"/>
        <v>2305.6712448</v>
      </c>
      <c r="N26" s="18">
        <f t="shared" si="9"/>
        <v>26.9230769230769</v>
      </c>
      <c r="O26" s="18">
        <f t="shared" si="10"/>
        <v>2332.59432172308</v>
      </c>
    </row>
    <row r="27" ht="54" customHeight="1" spans="1:15">
      <c r="A27" s="13">
        <v>24</v>
      </c>
      <c r="B27" s="13" t="s">
        <v>106</v>
      </c>
      <c r="C27" s="13" t="s">
        <v>107</v>
      </c>
      <c r="D27" s="13" t="s">
        <v>108</v>
      </c>
      <c r="E27" s="13" t="s">
        <v>109</v>
      </c>
      <c r="F27" s="13">
        <v>25.55</v>
      </c>
      <c r="G27" s="17">
        <f t="shared" si="6"/>
        <v>7.8694</v>
      </c>
      <c r="H27" s="15">
        <v>45524</v>
      </c>
      <c r="I27" s="15">
        <v>45992</v>
      </c>
      <c r="J27" s="15">
        <v>46173</v>
      </c>
      <c r="K27" s="13">
        <f t="shared" si="7"/>
        <v>182</v>
      </c>
      <c r="L27" s="13">
        <f t="shared" si="4"/>
        <v>1.408</v>
      </c>
      <c r="M27" s="18">
        <f t="shared" si="8"/>
        <v>8563.9217664</v>
      </c>
      <c r="N27" s="18">
        <f t="shared" si="9"/>
        <v>100</v>
      </c>
      <c r="O27" s="18">
        <f t="shared" si="10"/>
        <v>8663.9217664</v>
      </c>
    </row>
    <row r="28" ht="54" customHeight="1" spans="1:15">
      <c r="A28" s="13">
        <v>25</v>
      </c>
      <c r="B28" s="13" t="s">
        <v>110</v>
      </c>
      <c r="C28" s="13" t="s">
        <v>111</v>
      </c>
      <c r="D28" s="13" t="s">
        <v>112</v>
      </c>
      <c r="E28" s="29" t="s">
        <v>113</v>
      </c>
      <c r="F28" s="13">
        <v>25.55</v>
      </c>
      <c r="G28" s="17">
        <f t="shared" si="6"/>
        <v>7.8694</v>
      </c>
      <c r="H28" s="15">
        <v>45635</v>
      </c>
      <c r="I28" s="15">
        <v>45992</v>
      </c>
      <c r="J28" s="15">
        <v>46173</v>
      </c>
      <c r="K28" s="13">
        <f t="shared" si="7"/>
        <v>182</v>
      </c>
      <c r="L28" s="13">
        <f t="shared" si="4"/>
        <v>1.408</v>
      </c>
      <c r="M28" s="18">
        <f t="shared" si="8"/>
        <v>8563.9217664</v>
      </c>
      <c r="N28" s="18">
        <f t="shared" si="9"/>
        <v>100</v>
      </c>
      <c r="O28" s="18">
        <v>7865</v>
      </c>
    </row>
    <row r="29" ht="54" customHeight="1" spans="1:15">
      <c r="A29" s="13">
        <v>26</v>
      </c>
      <c r="B29" s="13" t="s">
        <v>114</v>
      </c>
      <c r="C29" s="13" t="s">
        <v>115</v>
      </c>
      <c r="D29" s="13" t="s">
        <v>116</v>
      </c>
      <c r="E29" s="13" t="s">
        <v>117</v>
      </c>
      <c r="F29" s="13">
        <v>30.54</v>
      </c>
      <c r="G29" s="17">
        <f t="shared" si="6"/>
        <v>9.40632</v>
      </c>
      <c r="H29" s="15">
        <v>45846</v>
      </c>
      <c r="I29" s="15">
        <v>45992</v>
      </c>
      <c r="J29" s="15">
        <v>46173</v>
      </c>
      <c r="K29" s="13">
        <f t="shared" si="7"/>
        <v>182</v>
      </c>
      <c r="L29" s="13">
        <f t="shared" si="4"/>
        <v>1.408</v>
      </c>
      <c r="M29" s="18">
        <f t="shared" si="8"/>
        <v>10236.48417792</v>
      </c>
      <c r="N29" s="18">
        <f t="shared" si="9"/>
        <v>100</v>
      </c>
      <c r="O29" s="18">
        <f t="shared" si="10"/>
        <v>10336.48417792</v>
      </c>
    </row>
    <row r="30" ht="54" customHeight="1" spans="1:15">
      <c r="A30" s="13">
        <v>27</v>
      </c>
      <c r="B30" s="13" t="s">
        <v>118</v>
      </c>
      <c r="C30" s="13" t="s">
        <v>119</v>
      </c>
      <c r="D30" s="13" t="s">
        <v>120</v>
      </c>
      <c r="E30" s="13" t="s">
        <v>121</v>
      </c>
      <c r="F30" s="13">
        <v>25.55</v>
      </c>
      <c r="G30" s="17">
        <f t="shared" si="6"/>
        <v>7.8694</v>
      </c>
      <c r="H30" s="15">
        <v>45502</v>
      </c>
      <c r="I30" s="15">
        <v>45992</v>
      </c>
      <c r="J30" s="15">
        <v>46173</v>
      </c>
      <c r="K30" s="13">
        <f t="shared" si="7"/>
        <v>182</v>
      </c>
      <c r="L30" s="13">
        <f t="shared" si="4"/>
        <v>1.408</v>
      </c>
      <c r="M30" s="18">
        <f t="shared" si="8"/>
        <v>8563.9217664</v>
      </c>
      <c r="N30" s="18">
        <f t="shared" si="9"/>
        <v>100</v>
      </c>
      <c r="O30" s="18">
        <f t="shared" si="10"/>
        <v>8663.9217664</v>
      </c>
    </row>
    <row r="31" ht="54" customHeight="1" spans="1:15">
      <c r="A31" s="13">
        <v>28</v>
      </c>
      <c r="B31" s="13" t="s">
        <v>122</v>
      </c>
      <c r="C31" s="13" t="s">
        <v>123</v>
      </c>
      <c r="D31" s="13" t="s">
        <v>124</v>
      </c>
      <c r="E31" s="13" t="s">
        <v>125</v>
      </c>
      <c r="F31" s="13">
        <v>25.55</v>
      </c>
      <c r="G31" s="17">
        <f t="shared" si="6"/>
        <v>7.8694</v>
      </c>
      <c r="H31" s="15">
        <v>45497</v>
      </c>
      <c r="I31" s="15">
        <v>45992</v>
      </c>
      <c r="J31" s="15">
        <v>46173</v>
      </c>
      <c r="K31" s="13">
        <f t="shared" si="7"/>
        <v>182</v>
      </c>
      <c r="L31" s="13">
        <f t="shared" si="4"/>
        <v>1.408</v>
      </c>
      <c r="M31" s="18">
        <f t="shared" si="8"/>
        <v>8563.9217664</v>
      </c>
      <c r="N31" s="18">
        <f t="shared" si="9"/>
        <v>100</v>
      </c>
      <c r="O31" s="18">
        <f t="shared" si="10"/>
        <v>8663.9217664</v>
      </c>
    </row>
    <row r="32" ht="54" customHeight="1" spans="1:15">
      <c r="A32" s="13">
        <v>29</v>
      </c>
      <c r="B32" s="13" t="s">
        <v>126</v>
      </c>
      <c r="C32" s="13" t="s">
        <v>127</v>
      </c>
      <c r="D32" s="13" t="s">
        <v>128</v>
      </c>
      <c r="E32" s="13" t="s">
        <v>129</v>
      </c>
      <c r="F32" s="13">
        <v>16.95</v>
      </c>
      <c r="G32" s="17">
        <f t="shared" si="6"/>
        <v>5.2206</v>
      </c>
      <c r="H32" s="15">
        <v>45555</v>
      </c>
      <c r="I32" s="15">
        <v>45992</v>
      </c>
      <c r="J32" s="15">
        <v>46173</v>
      </c>
      <c r="K32" s="13">
        <f t="shared" si="7"/>
        <v>182</v>
      </c>
      <c r="L32" s="13">
        <f t="shared" si="4"/>
        <v>1.408</v>
      </c>
      <c r="M32" s="18">
        <f t="shared" si="8"/>
        <v>5681.3492736</v>
      </c>
      <c r="N32" s="18">
        <f t="shared" si="9"/>
        <v>100</v>
      </c>
      <c r="O32" s="18">
        <f t="shared" si="10"/>
        <v>5781.3492736</v>
      </c>
    </row>
    <row r="33" ht="54" customHeight="1" spans="1:15">
      <c r="A33" s="13">
        <v>30</v>
      </c>
      <c r="B33" s="13" t="s">
        <v>130</v>
      </c>
      <c r="C33" s="13" t="s">
        <v>131</v>
      </c>
      <c r="D33" s="13" t="s">
        <v>132</v>
      </c>
      <c r="E33" s="13" t="s">
        <v>133</v>
      </c>
      <c r="F33" s="13">
        <v>35.63</v>
      </c>
      <c r="G33" s="17">
        <f t="shared" si="6"/>
        <v>10.97404</v>
      </c>
      <c r="H33" s="15">
        <v>45944</v>
      </c>
      <c r="I33" s="15">
        <v>45992</v>
      </c>
      <c r="J33" s="15">
        <v>46173</v>
      </c>
      <c r="K33" s="13">
        <f t="shared" si="7"/>
        <v>182</v>
      </c>
      <c r="L33" s="13">
        <f t="shared" si="4"/>
        <v>1.408</v>
      </c>
      <c r="M33" s="18">
        <f t="shared" si="8"/>
        <v>11942.56487424</v>
      </c>
      <c r="N33" s="18">
        <f t="shared" si="9"/>
        <v>100</v>
      </c>
      <c r="O33" s="18">
        <f t="shared" si="10"/>
        <v>12042.56487424</v>
      </c>
    </row>
    <row r="34" ht="54" customHeight="1" spans="1:15">
      <c r="A34" s="13">
        <v>31</v>
      </c>
      <c r="B34" s="13" t="s">
        <v>134</v>
      </c>
      <c r="C34" s="13" t="s">
        <v>135</v>
      </c>
      <c r="D34" s="13" t="s">
        <v>136</v>
      </c>
      <c r="E34" s="13" t="s">
        <v>137</v>
      </c>
      <c r="F34" s="13">
        <v>34.97</v>
      </c>
      <c r="G34" s="17">
        <f t="shared" si="6"/>
        <v>10.77076</v>
      </c>
      <c r="H34" s="15">
        <v>46122</v>
      </c>
      <c r="I34" s="15">
        <v>46122</v>
      </c>
      <c r="J34" s="15">
        <v>46173</v>
      </c>
      <c r="K34" s="13">
        <f t="shared" si="7"/>
        <v>52</v>
      </c>
      <c r="L34" s="13">
        <f t="shared" si="4"/>
        <v>1.408</v>
      </c>
      <c r="M34" s="18">
        <f t="shared" si="8"/>
        <v>3348.95548416</v>
      </c>
      <c r="N34" s="18">
        <f t="shared" si="9"/>
        <v>28.5714285714286</v>
      </c>
      <c r="O34" s="18">
        <f t="shared" si="10"/>
        <v>3377.52691273143</v>
      </c>
    </row>
    <row r="35" ht="54" customHeight="1" spans="1:15">
      <c r="A35" s="13">
        <v>32</v>
      </c>
      <c r="B35" s="13" t="s">
        <v>134</v>
      </c>
      <c r="C35" s="13" t="s">
        <v>138</v>
      </c>
      <c r="D35" s="13" t="s">
        <v>139</v>
      </c>
      <c r="E35" s="29" t="s">
        <v>140</v>
      </c>
      <c r="F35" s="13">
        <v>34.97</v>
      </c>
      <c r="G35" s="17">
        <f t="shared" ref="G35:G38" si="11">F35*0.308</f>
        <v>10.77076</v>
      </c>
      <c r="H35" s="15">
        <v>44992</v>
      </c>
      <c r="I35" s="15">
        <v>45992</v>
      </c>
      <c r="J35" s="15">
        <v>46078</v>
      </c>
      <c r="K35" s="13">
        <f t="shared" si="7"/>
        <v>87</v>
      </c>
      <c r="L35" s="13">
        <f t="shared" si="4"/>
        <v>1.408</v>
      </c>
      <c r="M35" s="18">
        <f t="shared" si="8"/>
        <v>5603.06013696</v>
      </c>
      <c r="N35" s="18">
        <f t="shared" si="9"/>
        <v>47.8021978021978</v>
      </c>
      <c r="O35" s="18">
        <f t="shared" si="10"/>
        <v>5650.8623347622</v>
      </c>
    </row>
    <row r="36" ht="54" customHeight="1" spans="1:15">
      <c r="A36" s="13">
        <v>33</v>
      </c>
      <c r="B36" s="13" t="s">
        <v>141</v>
      </c>
      <c r="C36" s="13" t="s">
        <v>142</v>
      </c>
      <c r="D36" s="13" t="s">
        <v>143</v>
      </c>
      <c r="E36" s="29" t="s">
        <v>144</v>
      </c>
      <c r="F36" s="13">
        <v>25.55</v>
      </c>
      <c r="G36" s="17">
        <f t="shared" si="11"/>
        <v>7.8694</v>
      </c>
      <c r="H36" s="15">
        <v>45721</v>
      </c>
      <c r="I36" s="15">
        <v>45992</v>
      </c>
      <c r="J36" s="15">
        <v>46104</v>
      </c>
      <c r="K36" s="13">
        <f t="shared" si="7"/>
        <v>113</v>
      </c>
      <c r="L36" s="13">
        <f t="shared" si="4"/>
        <v>1.408</v>
      </c>
      <c r="M36" s="18">
        <f t="shared" si="8"/>
        <v>5317.1602176</v>
      </c>
      <c r="N36" s="18">
        <f t="shared" si="9"/>
        <v>62.0879120879121</v>
      </c>
      <c r="O36" s="18">
        <f>N36+M36</f>
        <v>5379.24812968791</v>
      </c>
    </row>
    <row r="37" ht="54" customHeight="1" spans="1:15">
      <c r="A37" s="13">
        <v>34</v>
      </c>
      <c r="B37" s="13" t="s">
        <v>141</v>
      </c>
      <c r="C37" s="13" t="s">
        <v>145</v>
      </c>
      <c r="D37" s="13" t="s">
        <v>146</v>
      </c>
      <c r="E37" s="29" t="s">
        <v>147</v>
      </c>
      <c r="F37" s="13">
        <v>25.55</v>
      </c>
      <c r="G37" s="17">
        <f t="shared" si="11"/>
        <v>7.8694</v>
      </c>
      <c r="H37" s="15">
        <v>46126</v>
      </c>
      <c r="I37" s="15">
        <v>46126</v>
      </c>
      <c r="J37" s="15">
        <v>46173</v>
      </c>
      <c r="K37" s="13">
        <f t="shared" si="7"/>
        <v>48</v>
      </c>
      <c r="L37" s="13">
        <f t="shared" si="4"/>
        <v>1.408</v>
      </c>
      <c r="M37" s="18">
        <f t="shared" si="8"/>
        <v>2258.6167296</v>
      </c>
      <c r="N37" s="18">
        <f t="shared" si="9"/>
        <v>26.3736263736264</v>
      </c>
      <c r="O37" s="18">
        <f t="shared" ref="O37:O44" si="12">M37+N37</f>
        <v>2284.99035597363</v>
      </c>
    </row>
    <row r="38" ht="54" customHeight="1" spans="1:15">
      <c r="A38" s="13">
        <v>35</v>
      </c>
      <c r="B38" s="13" t="s">
        <v>148</v>
      </c>
      <c r="C38" s="13" t="s">
        <v>149</v>
      </c>
      <c r="D38" s="13" t="s">
        <v>150</v>
      </c>
      <c r="E38" s="29" t="s">
        <v>151</v>
      </c>
      <c r="F38" s="13">
        <v>25.55</v>
      </c>
      <c r="G38" s="17">
        <f t="shared" si="11"/>
        <v>7.8694</v>
      </c>
      <c r="H38" s="15">
        <v>46062</v>
      </c>
      <c r="I38" s="15">
        <v>46062</v>
      </c>
      <c r="J38" s="15">
        <v>46173</v>
      </c>
      <c r="K38" s="13">
        <f t="shared" si="7"/>
        <v>112</v>
      </c>
      <c r="L38" s="13">
        <f t="shared" si="4"/>
        <v>1.408</v>
      </c>
      <c r="M38" s="18">
        <f t="shared" si="8"/>
        <v>5270.1057024</v>
      </c>
      <c r="N38" s="18">
        <f t="shared" si="9"/>
        <v>61.5384615384615</v>
      </c>
      <c r="O38" s="18">
        <f t="shared" si="12"/>
        <v>5331.64416393846</v>
      </c>
    </row>
    <row r="39" ht="54" customHeight="1" spans="1:15">
      <c r="A39" s="13">
        <v>36</v>
      </c>
      <c r="B39" s="13" t="s">
        <v>148</v>
      </c>
      <c r="C39" s="13" t="s">
        <v>152</v>
      </c>
      <c r="D39" s="13" t="s">
        <v>153</v>
      </c>
      <c r="E39" s="29" t="s">
        <v>154</v>
      </c>
      <c r="F39" s="13">
        <v>25.55</v>
      </c>
      <c r="G39" s="17">
        <f t="shared" ref="G39:G59" si="13">F39*0.308</f>
        <v>7.8694</v>
      </c>
      <c r="H39" s="15">
        <v>45119</v>
      </c>
      <c r="I39" s="15">
        <v>45992</v>
      </c>
      <c r="J39" s="15">
        <v>46048</v>
      </c>
      <c r="K39" s="13">
        <f t="shared" si="7"/>
        <v>57</v>
      </c>
      <c r="L39" s="13">
        <f t="shared" si="4"/>
        <v>1.408</v>
      </c>
      <c r="M39" s="18">
        <f t="shared" si="8"/>
        <v>2682.1073664</v>
      </c>
      <c r="N39" s="18">
        <f t="shared" si="9"/>
        <v>31.3186813186813</v>
      </c>
      <c r="O39" s="18">
        <f t="shared" si="12"/>
        <v>2713.42604771868</v>
      </c>
    </row>
    <row r="40" ht="54" customHeight="1" spans="1:15">
      <c r="A40" s="13">
        <v>37</v>
      </c>
      <c r="B40" s="13" t="s">
        <v>155</v>
      </c>
      <c r="C40" s="13" t="s">
        <v>156</v>
      </c>
      <c r="D40" s="13" t="s">
        <v>157</v>
      </c>
      <c r="E40" s="14" t="s">
        <v>158</v>
      </c>
      <c r="F40" s="13">
        <v>25.55</v>
      </c>
      <c r="G40" s="17">
        <f t="shared" si="13"/>
        <v>7.8694</v>
      </c>
      <c r="H40" s="15">
        <v>46125</v>
      </c>
      <c r="I40" s="15">
        <v>46125</v>
      </c>
      <c r="J40" s="15">
        <v>46173</v>
      </c>
      <c r="K40" s="13">
        <f t="shared" si="7"/>
        <v>49</v>
      </c>
      <c r="L40" s="13">
        <f t="shared" si="4"/>
        <v>1.408</v>
      </c>
      <c r="M40" s="18">
        <f t="shared" si="8"/>
        <v>2305.6712448</v>
      </c>
      <c r="N40" s="18">
        <f t="shared" si="9"/>
        <v>26.9230769230769</v>
      </c>
      <c r="O40" s="18">
        <f t="shared" si="12"/>
        <v>2332.59432172308</v>
      </c>
    </row>
    <row r="41" ht="54" customHeight="1" spans="1:15">
      <c r="A41" s="13">
        <v>38</v>
      </c>
      <c r="B41" s="13" t="s">
        <v>155</v>
      </c>
      <c r="C41" s="13" t="s">
        <v>159</v>
      </c>
      <c r="D41" s="13" t="s">
        <v>160</v>
      </c>
      <c r="E41" s="13" t="s">
        <v>161</v>
      </c>
      <c r="F41" s="13">
        <v>25.55</v>
      </c>
      <c r="G41" s="17">
        <f t="shared" si="13"/>
        <v>7.8694</v>
      </c>
      <c r="H41" s="15">
        <v>46035</v>
      </c>
      <c r="I41" s="15">
        <v>46035</v>
      </c>
      <c r="J41" s="15">
        <v>46099</v>
      </c>
      <c r="K41" s="13">
        <f t="shared" si="7"/>
        <v>65</v>
      </c>
      <c r="L41" s="13">
        <f t="shared" si="4"/>
        <v>1.408</v>
      </c>
      <c r="M41" s="18">
        <f t="shared" si="8"/>
        <v>3058.543488</v>
      </c>
      <c r="N41" s="18">
        <f t="shared" si="9"/>
        <v>35.7142857142857</v>
      </c>
      <c r="O41" s="18">
        <f t="shared" si="12"/>
        <v>3094.25777371429</v>
      </c>
    </row>
    <row r="42" ht="54" customHeight="1" spans="1:15">
      <c r="A42" s="13">
        <v>39</v>
      </c>
      <c r="B42" s="13" t="s">
        <v>162</v>
      </c>
      <c r="C42" s="13" t="s">
        <v>163</v>
      </c>
      <c r="D42" s="13" t="s">
        <v>164</v>
      </c>
      <c r="E42" s="29" t="s">
        <v>165</v>
      </c>
      <c r="F42" s="13">
        <v>25.55</v>
      </c>
      <c r="G42" s="17">
        <f t="shared" si="13"/>
        <v>7.8694</v>
      </c>
      <c r="H42" s="15">
        <v>45268</v>
      </c>
      <c r="I42" s="15">
        <v>45992</v>
      </c>
      <c r="J42" s="15">
        <v>46173</v>
      </c>
      <c r="K42" s="13">
        <f t="shared" si="7"/>
        <v>182</v>
      </c>
      <c r="L42" s="13">
        <f t="shared" si="4"/>
        <v>1.408</v>
      </c>
      <c r="M42" s="18">
        <f t="shared" si="8"/>
        <v>8563.9217664</v>
      </c>
      <c r="N42" s="18">
        <f t="shared" si="9"/>
        <v>100</v>
      </c>
      <c r="O42" s="18">
        <f t="shared" si="12"/>
        <v>8663.9217664</v>
      </c>
    </row>
    <row r="43" ht="54" customHeight="1" spans="1:15">
      <c r="A43" s="13">
        <v>40</v>
      </c>
      <c r="B43" s="13" t="s">
        <v>166</v>
      </c>
      <c r="C43" s="13" t="s">
        <v>167</v>
      </c>
      <c r="D43" s="13" t="s">
        <v>168</v>
      </c>
      <c r="E43" s="13" t="s">
        <v>169</v>
      </c>
      <c r="F43" s="13">
        <v>30.54</v>
      </c>
      <c r="G43" s="17">
        <f t="shared" si="13"/>
        <v>9.40632</v>
      </c>
      <c r="H43" s="15">
        <v>46160</v>
      </c>
      <c r="I43" s="15">
        <v>46160</v>
      </c>
      <c r="J43" s="15">
        <v>46173</v>
      </c>
      <c r="K43" s="13">
        <f t="shared" si="7"/>
        <v>14</v>
      </c>
      <c r="L43" s="13">
        <f t="shared" si="4"/>
        <v>1.408</v>
      </c>
      <c r="M43" s="18">
        <f t="shared" si="8"/>
        <v>787.42185984</v>
      </c>
      <c r="N43" s="18">
        <f t="shared" si="9"/>
        <v>7.69230769230769</v>
      </c>
      <c r="O43" s="18">
        <f t="shared" si="12"/>
        <v>795.114167532308</v>
      </c>
    </row>
    <row r="44" ht="54" customHeight="1" spans="1:15">
      <c r="A44" s="13">
        <v>41</v>
      </c>
      <c r="B44" s="13" t="s">
        <v>166</v>
      </c>
      <c r="C44" s="13" t="s">
        <v>170</v>
      </c>
      <c r="D44" s="13" t="s">
        <v>171</v>
      </c>
      <c r="E44" s="29" t="s">
        <v>172</v>
      </c>
      <c r="F44" s="13">
        <v>30.54</v>
      </c>
      <c r="G44" s="17">
        <f t="shared" si="13"/>
        <v>9.40632</v>
      </c>
      <c r="H44" s="15">
        <v>45078</v>
      </c>
      <c r="I44" s="15">
        <v>45992</v>
      </c>
      <c r="J44" s="15">
        <v>46128</v>
      </c>
      <c r="K44" s="13">
        <f t="shared" si="7"/>
        <v>137</v>
      </c>
      <c r="L44" s="13">
        <f t="shared" si="4"/>
        <v>1.408</v>
      </c>
      <c r="M44" s="18">
        <f t="shared" si="8"/>
        <v>7705.48534272</v>
      </c>
      <c r="N44" s="18">
        <f t="shared" si="9"/>
        <v>75.2747252747253</v>
      </c>
      <c r="O44" s="18">
        <f t="shared" si="12"/>
        <v>7780.76006799473</v>
      </c>
    </row>
    <row r="45" ht="54" customHeight="1" spans="1:15">
      <c r="A45" s="13">
        <v>42</v>
      </c>
      <c r="B45" s="13" t="s">
        <v>173</v>
      </c>
      <c r="C45" s="13" t="s">
        <v>174</v>
      </c>
      <c r="D45" s="13" t="s">
        <v>175</v>
      </c>
      <c r="E45" s="29" t="s">
        <v>176</v>
      </c>
      <c r="F45" s="13">
        <v>25.55</v>
      </c>
      <c r="G45" s="17">
        <f t="shared" si="13"/>
        <v>7.8694</v>
      </c>
      <c r="H45" s="15">
        <v>45637</v>
      </c>
      <c r="I45" s="15">
        <v>45992</v>
      </c>
      <c r="J45" s="15">
        <v>46173</v>
      </c>
      <c r="K45" s="13">
        <f t="shared" si="7"/>
        <v>182</v>
      </c>
      <c r="L45" s="13">
        <f t="shared" si="4"/>
        <v>1.408</v>
      </c>
      <c r="M45" s="18">
        <f t="shared" si="8"/>
        <v>8563.9217664</v>
      </c>
      <c r="N45" s="18">
        <f t="shared" si="9"/>
        <v>100</v>
      </c>
      <c r="O45" s="18">
        <v>7775</v>
      </c>
    </row>
    <row r="46" ht="54" customHeight="1" spans="1:15">
      <c r="A46" s="13">
        <v>43</v>
      </c>
      <c r="B46" s="13" t="s">
        <v>177</v>
      </c>
      <c r="C46" s="13" t="s">
        <v>178</v>
      </c>
      <c r="D46" s="13" t="s">
        <v>179</v>
      </c>
      <c r="E46" s="29" t="s">
        <v>151</v>
      </c>
      <c r="F46" s="13">
        <v>16.95</v>
      </c>
      <c r="G46" s="17">
        <f t="shared" si="13"/>
        <v>5.2206</v>
      </c>
      <c r="H46" s="15">
        <v>45747</v>
      </c>
      <c r="I46" s="15">
        <v>45992</v>
      </c>
      <c r="J46" s="15">
        <v>46173</v>
      </c>
      <c r="K46" s="13">
        <f t="shared" si="7"/>
        <v>182</v>
      </c>
      <c r="L46" s="13">
        <f t="shared" si="4"/>
        <v>1.408</v>
      </c>
      <c r="M46" s="18">
        <f t="shared" si="8"/>
        <v>5681.3492736</v>
      </c>
      <c r="N46" s="18">
        <f t="shared" si="9"/>
        <v>100</v>
      </c>
      <c r="O46" s="18">
        <v>1870</v>
      </c>
    </row>
    <row r="47" ht="54" customHeight="1" spans="1:15">
      <c r="A47" s="13">
        <v>44</v>
      </c>
      <c r="B47" s="13" t="s">
        <v>180</v>
      </c>
      <c r="C47" s="13" t="s">
        <v>181</v>
      </c>
      <c r="D47" s="13" t="s">
        <v>182</v>
      </c>
      <c r="E47" s="29" t="s">
        <v>183</v>
      </c>
      <c r="F47" s="13">
        <v>35.63</v>
      </c>
      <c r="G47" s="17">
        <f t="shared" si="13"/>
        <v>10.97404</v>
      </c>
      <c r="H47" s="15">
        <v>45671</v>
      </c>
      <c r="I47" s="15">
        <v>45992</v>
      </c>
      <c r="J47" s="15">
        <v>46173</v>
      </c>
      <c r="K47" s="13">
        <f t="shared" si="7"/>
        <v>182</v>
      </c>
      <c r="L47" s="13">
        <f t="shared" si="4"/>
        <v>1.408</v>
      </c>
      <c r="M47" s="18">
        <f t="shared" si="8"/>
        <v>11942.56487424</v>
      </c>
      <c r="N47" s="18">
        <f t="shared" si="9"/>
        <v>100</v>
      </c>
      <c r="O47" s="18">
        <f t="shared" ref="O47:O56" si="14">M47+N47</f>
        <v>12042.56487424</v>
      </c>
    </row>
    <row r="48" ht="54" customHeight="1" spans="1:15">
      <c r="A48" s="13">
        <v>45</v>
      </c>
      <c r="B48" s="13" t="s">
        <v>184</v>
      </c>
      <c r="C48" s="13" t="s">
        <v>185</v>
      </c>
      <c r="D48" s="13" t="s">
        <v>186</v>
      </c>
      <c r="E48" s="13" t="s">
        <v>187</v>
      </c>
      <c r="F48" s="13">
        <v>34.97</v>
      </c>
      <c r="G48" s="17">
        <f t="shared" si="13"/>
        <v>10.77076</v>
      </c>
      <c r="H48" s="15">
        <v>46063</v>
      </c>
      <c r="I48" s="15">
        <v>46063</v>
      </c>
      <c r="J48" s="15">
        <v>46173</v>
      </c>
      <c r="K48" s="13">
        <f t="shared" si="7"/>
        <v>111</v>
      </c>
      <c r="L48" s="13">
        <f t="shared" si="4"/>
        <v>1.408</v>
      </c>
      <c r="M48" s="18">
        <f t="shared" si="8"/>
        <v>7148.73189888</v>
      </c>
      <c r="N48" s="18">
        <f t="shared" si="9"/>
        <v>60.989010989011</v>
      </c>
      <c r="O48" s="18">
        <f t="shared" si="14"/>
        <v>7209.72090986901</v>
      </c>
    </row>
    <row r="49" ht="54" customHeight="1" spans="1:15">
      <c r="A49" s="13">
        <v>46</v>
      </c>
      <c r="B49" s="13" t="s">
        <v>184</v>
      </c>
      <c r="C49" s="13" t="s">
        <v>188</v>
      </c>
      <c r="D49" s="13" t="s">
        <v>189</v>
      </c>
      <c r="E49" s="29" t="s">
        <v>190</v>
      </c>
      <c r="F49" s="13">
        <v>34.97</v>
      </c>
      <c r="G49" s="17">
        <f t="shared" si="13"/>
        <v>10.77076</v>
      </c>
      <c r="H49" s="15">
        <v>44992</v>
      </c>
      <c r="I49" s="15">
        <v>45992</v>
      </c>
      <c r="J49" s="15">
        <v>46048</v>
      </c>
      <c r="K49" s="13">
        <f t="shared" si="7"/>
        <v>57</v>
      </c>
      <c r="L49" s="13">
        <f t="shared" si="4"/>
        <v>1.408</v>
      </c>
      <c r="M49" s="18">
        <f t="shared" si="8"/>
        <v>3670.97043456</v>
      </c>
      <c r="N49" s="18">
        <f t="shared" si="9"/>
        <v>31.3186813186813</v>
      </c>
      <c r="O49" s="18">
        <f t="shared" si="14"/>
        <v>3702.28911587868</v>
      </c>
    </row>
    <row r="50" ht="54" customHeight="1" spans="1:15">
      <c r="A50" s="13">
        <v>47</v>
      </c>
      <c r="B50" s="13" t="s">
        <v>191</v>
      </c>
      <c r="C50" s="13" t="s">
        <v>192</v>
      </c>
      <c r="D50" s="13" t="s">
        <v>193</v>
      </c>
      <c r="E50" s="13" t="s">
        <v>194</v>
      </c>
      <c r="F50" s="13">
        <v>25.55</v>
      </c>
      <c r="G50" s="17">
        <f t="shared" si="13"/>
        <v>7.8694</v>
      </c>
      <c r="H50" s="15">
        <v>45678</v>
      </c>
      <c r="I50" s="15">
        <v>45992</v>
      </c>
      <c r="J50" s="15">
        <v>46112</v>
      </c>
      <c r="K50" s="13">
        <f t="shared" si="7"/>
        <v>121</v>
      </c>
      <c r="L50" s="13">
        <f t="shared" si="4"/>
        <v>1.408</v>
      </c>
      <c r="M50" s="18">
        <f t="shared" si="8"/>
        <v>5693.5963392</v>
      </c>
      <c r="N50" s="18">
        <f t="shared" si="9"/>
        <v>66.4835164835165</v>
      </c>
      <c r="O50" s="18">
        <f t="shared" si="14"/>
        <v>5760.07985568352</v>
      </c>
    </row>
    <row r="51" ht="54" customHeight="1" spans="1:15">
      <c r="A51" s="13">
        <v>48</v>
      </c>
      <c r="B51" s="13" t="s">
        <v>191</v>
      </c>
      <c r="C51" s="13" t="s">
        <v>195</v>
      </c>
      <c r="D51" s="13" t="s">
        <v>196</v>
      </c>
      <c r="E51" s="13" t="s">
        <v>197</v>
      </c>
      <c r="F51" s="13">
        <v>25.55</v>
      </c>
      <c r="G51" s="17">
        <f t="shared" si="13"/>
        <v>7.8694</v>
      </c>
      <c r="H51" s="15">
        <v>46125</v>
      </c>
      <c r="I51" s="15">
        <v>46125</v>
      </c>
      <c r="J51" s="15">
        <v>46173</v>
      </c>
      <c r="K51" s="13">
        <f t="shared" si="7"/>
        <v>49</v>
      </c>
      <c r="L51" s="13">
        <f t="shared" si="4"/>
        <v>1.408</v>
      </c>
      <c r="M51" s="18">
        <f t="shared" si="8"/>
        <v>2305.6712448</v>
      </c>
      <c r="N51" s="18">
        <f t="shared" si="9"/>
        <v>26.9230769230769</v>
      </c>
      <c r="O51" s="18">
        <f t="shared" si="14"/>
        <v>2332.59432172308</v>
      </c>
    </row>
    <row r="52" ht="54" customHeight="1" spans="1:15">
      <c r="A52" s="13">
        <v>49</v>
      </c>
      <c r="B52" s="13" t="s">
        <v>198</v>
      </c>
      <c r="C52" s="13" t="s">
        <v>199</v>
      </c>
      <c r="D52" s="13" t="s">
        <v>200</v>
      </c>
      <c r="E52" s="29" t="s">
        <v>201</v>
      </c>
      <c r="F52" s="13">
        <v>30.54</v>
      </c>
      <c r="G52" s="17">
        <f t="shared" si="13"/>
        <v>9.40632</v>
      </c>
      <c r="H52" s="15">
        <v>45176</v>
      </c>
      <c r="I52" s="15">
        <v>45992</v>
      </c>
      <c r="J52" s="15">
        <v>46173</v>
      </c>
      <c r="K52" s="13">
        <f t="shared" si="7"/>
        <v>182</v>
      </c>
      <c r="L52" s="13">
        <f t="shared" si="4"/>
        <v>1.408</v>
      </c>
      <c r="M52" s="18">
        <f t="shared" si="8"/>
        <v>10236.48417792</v>
      </c>
      <c r="N52" s="18">
        <f t="shared" si="9"/>
        <v>100</v>
      </c>
      <c r="O52" s="18">
        <f t="shared" si="14"/>
        <v>10336.48417792</v>
      </c>
    </row>
    <row r="53" ht="54" customHeight="1" spans="1:15">
      <c r="A53" s="13">
        <v>50</v>
      </c>
      <c r="B53" s="13" t="s">
        <v>202</v>
      </c>
      <c r="C53" s="13" t="s">
        <v>203</v>
      </c>
      <c r="D53" s="13" t="s">
        <v>204</v>
      </c>
      <c r="E53" s="29" t="s">
        <v>205</v>
      </c>
      <c r="F53" s="13">
        <v>25.55</v>
      </c>
      <c r="G53" s="17">
        <f t="shared" si="13"/>
        <v>7.8694</v>
      </c>
      <c r="H53" s="15">
        <v>45323</v>
      </c>
      <c r="I53" s="15">
        <v>45992</v>
      </c>
      <c r="J53" s="15">
        <v>46021</v>
      </c>
      <c r="K53" s="13">
        <f t="shared" si="7"/>
        <v>30</v>
      </c>
      <c r="L53" s="13">
        <f t="shared" si="4"/>
        <v>1.408</v>
      </c>
      <c r="M53" s="18">
        <f t="shared" si="8"/>
        <v>1411.635456</v>
      </c>
      <c r="N53" s="18">
        <f t="shared" si="9"/>
        <v>16.4835164835165</v>
      </c>
      <c r="O53" s="18">
        <f t="shared" si="14"/>
        <v>1428.11897248352</v>
      </c>
    </row>
    <row r="54" ht="54" customHeight="1" spans="1:15">
      <c r="A54" s="13">
        <v>51</v>
      </c>
      <c r="B54" s="13" t="s">
        <v>202</v>
      </c>
      <c r="C54" s="13" t="s">
        <v>206</v>
      </c>
      <c r="D54" s="13" t="s">
        <v>207</v>
      </c>
      <c r="E54" s="13" t="s">
        <v>208</v>
      </c>
      <c r="F54" s="13">
        <v>25.55</v>
      </c>
      <c r="G54" s="17">
        <f t="shared" si="13"/>
        <v>7.8694</v>
      </c>
      <c r="H54" s="15">
        <v>46031</v>
      </c>
      <c r="I54" s="15">
        <v>46031</v>
      </c>
      <c r="J54" s="15">
        <v>46173</v>
      </c>
      <c r="K54" s="13">
        <f t="shared" si="7"/>
        <v>143</v>
      </c>
      <c r="L54" s="13">
        <f t="shared" si="4"/>
        <v>1.408</v>
      </c>
      <c r="M54" s="18">
        <f t="shared" si="8"/>
        <v>6728.7956736</v>
      </c>
      <c r="N54" s="18">
        <f t="shared" si="9"/>
        <v>78.5714285714286</v>
      </c>
      <c r="O54" s="18">
        <f t="shared" si="14"/>
        <v>6807.36710217143</v>
      </c>
    </row>
    <row r="55" ht="54" customHeight="1" spans="1:15">
      <c r="A55" s="13">
        <v>52</v>
      </c>
      <c r="B55" s="13" t="s">
        <v>209</v>
      </c>
      <c r="C55" s="13" t="s">
        <v>210</v>
      </c>
      <c r="D55" s="13" t="s">
        <v>211</v>
      </c>
      <c r="E55" s="29" t="s">
        <v>212</v>
      </c>
      <c r="F55" s="13">
        <v>16.95</v>
      </c>
      <c r="G55" s="17">
        <f t="shared" si="13"/>
        <v>5.2206</v>
      </c>
      <c r="H55" s="15">
        <v>45225</v>
      </c>
      <c r="I55" s="15">
        <v>45992</v>
      </c>
      <c r="J55" s="15">
        <v>46173</v>
      </c>
      <c r="K55" s="13">
        <f t="shared" si="7"/>
        <v>182</v>
      </c>
      <c r="L55" s="13">
        <f t="shared" si="4"/>
        <v>1.408</v>
      </c>
      <c r="M55" s="18">
        <f t="shared" si="8"/>
        <v>5681.3492736</v>
      </c>
      <c r="N55" s="18">
        <f t="shared" si="9"/>
        <v>100</v>
      </c>
      <c r="O55" s="18">
        <f t="shared" si="14"/>
        <v>5781.3492736</v>
      </c>
    </row>
    <row r="56" ht="54" customHeight="1" spans="1:15">
      <c r="A56" s="13">
        <v>53</v>
      </c>
      <c r="B56" s="13" t="s">
        <v>213</v>
      </c>
      <c r="C56" s="13" t="s">
        <v>214</v>
      </c>
      <c r="D56" s="13" t="s">
        <v>215</v>
      </c>
      <c r="E56" s="29" t="s">
        <v>216</v>
      </c>
      <c r="F56" s="13">
        <v>35.63</v>
      </c>
      <c r="G56" s="17">
        <f t="shared" si="13"/>
        <v>10.97404</v>
      </c>
      <c r="H56" s="15">
        <v>45237</v>
      </c>
      <c r="I56" s="15">
        <v>45992</v>
      </c>
      <c r="J56" s="15">
        <v>46173</v>
      </c>
      <c r="K56" s="13">
        <f t="shared" si="7"/>
        <v>182</v>
      </c>
      <c r="L56" s="13">
        <f t="shared" si="4"/>
        <v>1.408</v>
      </c>
      <c r="M56" s="18">
        <f t="shared" si="8"/>
        <v>11942.56487424</v>
      </c>
      <c r="N56" s="18">
        <f t="shared" si="9"/>
        <v>100</v>
      </c>
      <c r="O56" s="18">
        <f t="shared" si="14"/>
        <v>12042.56487424</v>
      </c>
    </row>
    <row r="57" ht="54" customHeight="1" spans="1:15">
      <c r="A57" s="13">
        <v>54</v>
      </c>
      <c r="B57" s="13" t="s">
        <v>217</v>
      </c>
      <c r="C57" s="13" t="s">
        <v>218</v>
      </c>
      <c r="D57" s="13" t="s">
        <v>219</v>
      </c>
      <c r="E57" s="29" t="s">
        <v>38</v>
      </c>
      <c r="F57" s="13">
        <v>25.38</v>
      </c>
      <c r="G57" s="17">
        <f t="shared" si="13"/>
        <v>7.81704</v>
      </c>
      <c r="H57" s="15">
        <v>45631</v>
      </c>
      <c r="I57" s="15">
        <v>45992</v>
      </c>
      <c r="J57" s="15">
        <v>46173</v>
      </c>
      <c r="K57" s="13">
        <f t="shared" si="7"/>
        <v>182</v>
      </c>
      <c r="L57" s="13">
        <f t="shared" si="4"/>
        <v>1.408</v>
      </c>
      <c r="M57" s="18">
        <f t="shared" si="8"/>
        <v>8506.94068224</v>
      </c>
      <c r="N57" s="18">
        <f t="shared" si="9"/>
        <v>100</v>
      </c>
      <c r="O57" s="18">
        <v>7993</v>
      </c>
    </row>
    <row r="58" ht="54" customHeight="1" spans="1:15">
      <c r="A58" s="13">
        <v>55</v>
      </c>
      <c r="B58" s="13" t="s">
        <v>220</v>
      </c>
      <c r="C58" s="13" t="s">
        <v>221</v>
      </c>
      <c r="D58" s="13" t="s">
        <v>222</v>
      </c>
      <c r="E58" s="13" t="s">
        <v>223</v>
      </c>
      <c r="F58" s="13">
        <v>29.31</v>
      </c>
      <c r="G58" s="17">
        <f t="shared" si="13"/>
        <v>9.02748</v>
      </c>
      <c r="H58" s="15">
        <v>45520</v>
      </c>
      <c r="I58" s="15">
        <v>45992</v>
      </c>
      <c r="J58" s="15">
        <v>46173</v>
      </c>
      <c r="K58" s="13">
        <f t="shared" si="7"/>
        <v>182</v>
      </c>
      <c r="L58" s="13">
        <f t="shared" si="4"/>
        <v>1.408</v>
      </c>
      <c r="M58" s="18">
        <f t="shared" si="8"/>
        <v>9824.20927488</v>
      </c>
      <c r="N58" s="18">
        <f t="shared" si="9"/>
        <v>100</v>
      </c>
      <c r="O58" s="18">
        <f t="shared" ref="O58:O66" si="15">M58+N58</f>
        <v>9924.20927488</v>
      </c>
    </row>
    <row r="59" ht="54" customHeight="1" spans="1:15">
      <c r="A59" s="13">
        <v>56</v>
      </c>
      <c r="B59" s="13" t="s">
        <v>224</v>
      </c>
      <c r="C59" s="13" t="s">
        <v>225</v>
      </c>
      <c r="D59" s="13" t="s">
        <v>226</v>
      </c>
      <c r="E59" s="13" t="s">
        <v>227</v>
      </c>
      <c r="F59" s="13">
        <v>25.38</v>
      </c>
      <c r="G59" s="17">
        <f t="shared" si="13"/>
        <v>7.81704</v>
      </c>
      <c r="H59" s="15">
        <v>46034</v>
      </c>
      <c r="I59" s="15">
        <v>46034</v>
      </c>
      <c r="J59" s="15">
        <v>46112</v>
      </c>
      <c r="K59" s="13">
        <f t="shared" si="7"/>
        <v>79</v>
      </c>
      <c r="L59" s="13">
        <f t="shared" si="4"/>
        <v>1.408</v>
      </c>
      <c r="M59" s="18">
        <f t="shared" si="8"/>
        <v>3692.57315328</v>
      </c>
      <c r="N59" s="18">
        <f t="shared" si="9"/>
        <v>43.4065934065934</v>
      </c>
      <c r="O59" s="18">
        <f t="shared" si="15"/>
        <v>3735.97974668659</v>
      </c>
    </row>
    <row r="60" ht="54" customHeight="1" spans="1:15">
      <c r="A60" s="13">
        <v>57</v>
      </c>
      <c r="B60" s="13" t="s">
        <v>224</v>
      </c>
      <c r="C60" s="13" t="s">
        <v>228</v>
      </c>
      <c r="D60" s="13" t="s">
        <v>229</v>
      </c>
      <c r="E60" s="13" t="s">
        <v>230</v>
      </c>
      <c r="F60" s="13">
        <v>25.38</v>
      </c>
      <c r="G60" s="17">
        <f t="shared" ref="G60:G66" si="16">F60*0.308</f>
        <v>7.81704</v>
      </c>
      <c r="H60" s="15">
        <v>46125</v>
      </c>
      <c r="I60" s="15">
        <v>46125</v>
      </c>
      <c r="J60" s="15">
        <v>46173</v>
      </c>
      <c r="K60" s="13">
        <f t="shared" si="7"/>
        <v>49</v>
      </c>
      <c r="L60" s="13">
        <f t="shared" si="4"/>
        <v>1.408</v>
      </c>
      <c r="M60" s="18">
        <f t="shared" si="8"/>
        <v>2290.33018368</v>
      </c>
      <c r="N60" s="18">
        <f t="shared" si="9"/>
        <v>26.9230769230769</v>
      </c>
      <c r="O60" s="18">
        <f t="shared" si="15"/>
        <v>2317.25326060308</v>
      </c>
    </row>
    <row r="61" ht="54" customHeight="1" spans="1:15">
      <c r="A61" s="13">
        <v>58</v>
      </c>
      <c r="B61" s="13" t="s">
        <v>231</v>
      </c>
      <c r="C61" s="13" t="s">
        <v>232</v>
      </c>
      <c r="D61" s="13" t="s">
        <v>233</v>
      </c>
      <c r="E61" s="13" t="s">
        <v>234</v>
      </c>
      <c r="F61" s="13">
        <v>29.31</v>
      </c>
      <c r="G61" s="17">
        <f t="shared" si="16"/>
        <v>9.02748</v>
      </c>
      <c r="H61" s="15">
        <v>45944</v>
      </c>
      <c r="I61" s="15">
        <v>45992</v>
      </c>
      <c r="J61" s="15">
        <v>46108</v>
      </c>
      <c r="K61" s="13">
        <f t="shared" si="7"/>
        <v>117</v>
      </c>
      <c r="L61" s="13">
        <f t="shared" si="4"/>
        <v>1.408</v>
      </c>
      <c r="M61" s="18">
        <f t="shared" si="8"/>
        <v>6315.56310528</v>
      </c>
      <c r="N61" s="18">
        <f t="shared" si="9"/>
        <v>64.2857142857143</v>
      </c>
      <c r="O61" s="18">
        <f t="shared" si="15"/>
        <v>6379.84881956572</v>
      </c>
    </row>
    <row r="62" ht="54" customHeight="1" spans="1:15">
      <c r="A62" s="13">
        <v>59</v>
      </c>
      <c r="B62" s="13" t="s">
        <v>231</v>
      </c>
      <c r="C62" s="13" t="s">
        <v>235</v>
      </c>
      <c r="D62" s="13" t="s">
        <v>236</v>
      </c>
      <c r="E62" s="13" t="s">
        <v>237</v>
      </c>
      <c r="F62" s="13">
        <v>29.31</v>
      </c>
      <c r="G62" s="17">
        <f t="shared" si="16"/>
        <v>9.02748</v>
      </c>
      <c r="H62" s="15">
        <v>46122</v>
      </c>
      <c r="I62" s="15">
        <v>46122</v>
      </c>
      <c r="J62" s="15">
        <v>46173</v>
      </c>
      <c r="K62" s="13">
        <f t="shared" si="7"/>
        <v>52</v>
      </c>
      <c r="L62" s="13">
        <f t="shared" si="4"/>
        <v>1.408</v>
      </c>
      <c r="M62" s="18">
        <f t="shared" si="8"/>
        <v>2806.91693568</v>
      </c>
      <c r="N62" s="18">
        <f t="shared" si="9"/>
        <v>28.5714285714286</v>
      </c>
      <c r="O62" s="18">
        <f t="shared" si="15"/>
        <v>2835.48836425143</v>
      </c>
    </row>
    <row r="63" ht="54" customHeight="1" spans="1:15">
      <c r="A63" s="13">
        <v>60</v>
      </c>
      <c r="B63" s="13" t="s">
        <v>238</v>
      </c>
      <c r="C63" s="13" t="s">
        <v>239</v>
      </c>
      <c r="D63" s="13" t="s">
        <v>240</v>
      </c>
      <c r="E63" s="13" t="s">
        <v>241</v>
      </c>
      <c r="F63" s="13">
        <v>32.55</v>
      </c>
      <c r="G63" s="17">
        <f t="shared" si="16"/>
        <v>10.0254</v>
      </c>
      <c r="H63" s="15">
        <v>46035</v>
      </c>
      <c r="I63" s="15">
        <v>46035</v>
      </c>
      <c r="J63" s="15">
        <v>46173</v>
      </c>
      <c r="K63" s="13">
        <f t="shared" si="7"/>
        <v>139</v>
      </c>
      <c r="L63" s="13">
        <f t="shared" si="4"/>
        <v>1.408</v>
      </c>
      <c r="M63" s="18">
        <f t="shared" si="8"/>
        <v>8332.5166848</v>
      </c>
      <c r="N63" s="18">
        <f t="shared" si="9"/>
        <v>76.3736263736264</v>
      </c>
      <c r="O63" s="18">
        <f t="shared" si="15"/>
        <v>8408.89031117363</v>
      </c>
    </row>
    <row r="64" ht="54" customHeight="1" spans="1:15">
      <c r="A64" s="13">
        <v>61</v>
      </c>
      <c r="B64" s="13" t="s">
        <v>242</v>
      </c>
      <c r="C64" s="13" t="s">
        <v>243</v>
      </c>
      <c r="D64" s="13" t="s">
        <v>244</v>
      </c>
      <c r="E64" s="13" t="s">
        <v>245</v>
      </c>
      <c r="F64" s="13">
        <v>32.55</v>
      </c>
      <c r="G64" s="17">
        <f t="shared" si="16"/>
        <v>10.0254</v>
      </c>
      <c r="H64" s="15">
        <v>45419</v>
      </c>
      <c r="I64" s="15">
        <v>45992</v>
      </c>
      <c r="J64" s="15">
        <v>46173</v>
      </c>
      <c r="K64" s="13">
        <f t="shared" si="7"/>
        <v>182</v>
      </c>
      <c r="L64" s="13">
        <f t="shared" si="4"/>
        <v>1.408</v>
      </c>
      <c r="M64" s="18">
        <f t="shared" si="8"/>
        <v>10910.2017024</v>
      </c>
      <c r="N64" s="18">
        <f t="shared" si="9"/>
        <v>100</v>
      </c>
      <c r="O64" s="18">
        <f t="shared" si="15"/>
        <v>11010.2017024</v>
      </c>
    </row>
    <row r="65" ht="54" customHeight="1" spans="1:15">
      <c r="A65" s="13">
        <v>62</v>
      </c>
      <c r="B65" s="13" t="s">
        <v>246</v>
      </c>
      <c r="C65" s="13" t="s">
        <v>247</v>
      </c>
      <c r="D65" s="13" t="s">
        <v>248</v>
      </c>
      <c r="E65" s="13" t="s">
        <v>249</v>
      </c>
      <c r="F65" s="13">
        <v>25.38</v>
      </c>
      <c r="G65" s="17">
        <f t="shared" si="16"/>
        <v>7.81704</v>
      </c>
      <c r="H65" s="15">
        <v>45747</v>
      </c>
      <c r="I65" s="15">
        <v>45992</v>
      </c>
      <c r="J65" s="15">
        <v>46173</v>
      </c>
      <c r="K65" s="13">
        <f t="shared" si="7"/>
        <v>182</v>
      </c>
      <c r="L65" s="13">
        <f t="shared" si="4"/>
        <v>1.408</v>
      </c>
      <c r="M65" s="18">
        <f t="shared" si="8"/>
        <v>8506.94068224</v>
      </c>
      <c r="N65" s="18">
        <f t="shared" si="9"/>
        <v>100</v>
      </c>
      <c r="O65" s="18">
        <f t="shared" si="15"/>
        <v>8606.94068224</v>
      </c>
    </row>
    <row r="66" ht="54" customHeight="1" spans="1:15">
      <c r="A66" s="13">
        <v>63</v>
      </c>
      <c r="B66" s="13" t="s">
        <v>250</v>
      </c>
      <c r="C66" s="19" t="s">
        <v>251</v>
      </c>
      <c r="D66" s="13" t="s">
        <v>252</v>
      </c>
      <c r="E66" s="13" t="s">
        <v>253</v>
      </c>
      <c r="F66" s="13">
        <v>29.31</v>
      </c>
      <c r="G66" s="17">
        <f t="shared" si="16"/>
        <v>9.02748</v>
      </c>
      <c r="H66" s="15">
        <v>45882</v>
      </c>
      <c r="I66" s="15">
        <v>45992</v>
      </c>
      <c r="J66" s="15">
        <v>46173</v>
      </c>
      <c r="K66" s="13">
        <f t="shared" si="7"/>
        <v>182</v>
      </c>
      <c r="L66" s="13">
        <f t="shared" si="4"/>
        <v>1.408</v>
      </c>
      <c r="M66" s="18">
        <f t="shared" si="8"/>
        <v>9824.20927488</v>
      </c>
      <c r="N66" s="18">
        <f t="shared" si="9"/>
        <v>100</v>
      </c>
      <c r="O66" s="18">
        <f t="shared" si="15"/>
        <v>9924.20927488</v>
      </c>
    </row>
    <row r="67" ht="54" customHeight="1" spans="1:15">
      <c r="A67" s="13">
        <v>64</v>
      </c>
      <c r="B67" s="13" t="s">
        <v>254</v>
      </c>
      <c r="C67" s="13" t="s">
        <v>255</v>
      </c>
      <c r="D67" s="13" t="s">
        <v>256</v>
      </c>
      <c r="E67" s="13" t="s">
        <v>257</v>
      </c>
      <c r="F67" s="13">
        <v>32.55</v>
      </c>
      <c r="G67" s="17">
        <f t="shared" ref="G67:G72" si="17">F67*0.308</f>
        <v>10.0254</v>
      </c>
      <c r="H67" s="15">
        <v>45670</v>
      </c>
      <c r="I67" s="15">
        <v>45992</v>
      </c>
      <c r="J67" s="15">
        <v>46173</v>
      </c>
      <c r="K67" s="13">
        <f t="shared" si="7"/>
        <v>182</v>
      </c>
      <c r="L67" s="13">
        <f t="shared" si="4"/>
        <v>1.408</v>
      </c>
      <c r="M67" s="18">
        <f t="shared" si="8"/>
        <v>10910.2017024</v>
      </c>
      <c r="N67" s="18">
        <f t="shared" si="9"/>
        <v>100</v>
      </c>
      <c r="O67" s="18">
        <v>7982</v>
      </c>
    </row>
    <row r="68" ht="54" customHeight="1" spans="1:15">
      <c r="A68" s="13">
        <v>65</v>
      </c>
      <c r="B68" s="13" t="s">
        <v>258</v>
      </c>
      <c r="C68" s="13" t="s">
        <v>259</v>
      </c>
      <c r="D68" s="13" t="s">
        <v>260</v>
      </c>
      <c r="E68" s="13" t="s">
        <v>261</v>
      </c>
      <c r="F68" s="13">
        <v>32.55</v>
      </c>
      <c r="G68" s="17">
        <f t="shared" si="17"/>
        <v>10.0254</v>
      </c>
      <c r="H68" s="15">
        <v>45716</v>
      </c>
      <c r="I68" s="15">
        <v>45992</v>
      </c>
      <c r="J68" s="15">
        <v>46173</v>
      </c>
      <c r="K68" s="13">
        <f t="shared" si="7"/>
        <v>182</v>
      </c>
      <c r="L68" s="13">
        <f t="shared" si="4"/>
        <v>1.408</v>
      </c>
      <c r="M68" s="18">
        <f t="shared" si="8"/>
        <v>10910.2017024</v>
      </c>
      <c r="N68" s="18">
        <f t="shared" si="9"/>
        <v>100</v>
      </c>
      <c r="O68" s="18">
        <f>M68+N68</f>
        <v>11010.2017024</v>
      </c>
    </row>
    <row r="69" ht="54" customHeight="1" spans="1:15">
      <c r="A69" s="13">
        <v>66</v>
      </c>
      <c r="B69" s="13" t="s">
        <v>262</v>
      </c>
      <c r="C69" s="13" t="s">
        <v>263</v>
      </c>
      <c r="D69" s="13" t="s">
        <v>264</v>
      </c>
      <c r="E69" s="13" t="s">
        <v>265</v>
      </c>
      <c r="F69" s="13">
        <v>25.38</v>
      </c>
      <c r="G69" s="17">
        <f t="shared" si="17"/>
        <v>7.81704</v>
      </c>
      <c r="H69" s="15">
        <v>45419</v>
      </c>
      <c r="I69" s="15">
        <v>45992</v>
      </c>
      <c r="J69" s="15">
        <v>46173</v>
      </c>
      <c r="K69" s="13">
        <f t="shared" si="7"/>
        <v>182</v>
      </c>
      <c r="L69" s="13">
        <f t="shared" si="4"/>
        <v>1.408</v>
      </c>
      <c r="M69" s="18">
        <f t="shared" si="8"/>
        <v>8506.94068224</v>
      </c>
      <c r="N69" s="18">
        <f t="shared" si="9"/>
        <v>100</v>
      </c>
      <c r="O69" s="18">
        <f>M69+N69</f>
        <v>8606.94068224</v>
      </c>
    </row>
    <row r="70" ht="54" customHeight="1" spans="1:15">
      <c r="A70" s="13">
        <v>67</v>
      </c>
      <c r="B70" s="13" t="s">
        <v>266</v>
      </c>
      <c r="C70" s="13" t="s">
        <v>267</v>
      </c>
      <c r="D70" s="13" t="s">
        <v>268</v>
      </c>
      <c r="E70" s="13" t="s">
        <v>269</v>
      </c>
      <c r="F70" s="13">
        <v>29.31</v>
      </c>
      <c r="G70" s="17">
        <f t="shared" si="17"/>
        <v>9.02748</v>
      </c>
      <c r="H70" s="20">
        <v>46035</v>
      </c>
      <c r="I70" s="15">
        <v>46035</v>
      </c>
      <c r="J70" s="15">
        <v>46173</v>
      </c>
      <c r="K70" s="13">
        <f t="shared" si="7"/>
        <v>139</v>
      </c>
      <c r="L70" s="13">
        <f t="shared" si="4"/>
        <v>1.408</v>
      </c>
      <c r="M70" s="18">
        <f t="shared" si="8"/>
        <v>7503.10488576</v>
      </c>
      <c r="N70" s="18">
        <f t="shared" si="9"/>
        <v>76.3736263736264</v>
      </c>
      <c r="O70" s="18">
        <f>M70+N70</f>
        <v>7579.47851213363</v>
      </c>
    </row>
    <row r="71" ht="54" customHeight="1" spans="1:15">
      <c r="A71" s="13">
        <v>68</v>
      </c>
      <c r="B71" s="13" t="s">
        <v>270</v>
      </c>
      <c r="C71" s="13" t="s">
        <v>271</v>
      </c>
      <c r="D71" s="13" t="s">
        <v>272</v>
      </c>
      <c r="E71" s="13" t="s">
        <v>273</v>
      </c>
      <c r="F71" s="13">
        <v>32.55</v>
      </c>
      <c r="G71" s="17">
        <f t="shared" si="17"/>
        <v>10.0254</v>
      </c>
      <c r="H71" s="21">
        <v>45852</v>
      </c>
      <c r="I71" s="15">
        <v>45992</v>
      </c>
      <c r="J71" s="15">
        <v>46173</v>
      </c>
      <c r="K71" s="13">
        <f t="shared" si="7"/>
        <v>182</v>
      </c>
      <c r="L71" s="13">
        <f t="shared" si="4"/>
        <v>1.408</v>
      </c>
      <c r="M71" s="18">
        <f t="shared" si="8"/>
        <v>10910.2017024</v>
      </c>
      <c r="N71" s="18">
        <f t="shared" si="9"/>
        <v>100</v>
      </c>
      <c r="O71" s="18">
        <f>M71+N71</f>
        <v>11010.2017024</v>
      </c>
    </row>
    <row r="72" ht="54" customHeight="1" spans="1:15">
      <c r="A72" s="13">
        <v>69</v>
      </c>
      <c r="B72" s="13" t="s">
        <v>274</v>
      </c>
      <c r="C72" s="13" t="s">
        <v>275</v>
      </c>
      <c r="D72" s="13" t="s">
        <v>276</v>
      </c>
      <c r="E72" s="13" t="s">
        <v>277</v>
      </c>
      <c r="F72" s="13">
        <v>32.55</v>
      </c>
      <c r="G72" s="17">
        <f t="shared" si="17"/>
        <v>10.0254</v>
      </c>
      <c r="H72" s="21">
        <v>45852</v>
      </c>
      <c r="I72" s="15">
        <v>45992</v>
      </c>
      <c r="J72" s="15">
        <v>46173</v>
      </c>
      <c r="K72" s="13">
        <f t="shared" si="7"/>
        <v>182</v>
      </c>
      <c r="L72" s="13">
        <f t="shared" si="4"/>
        <v>1.408</v>
      </c>
      <c r="M72" s="18">
        <f t="shared" si="8"/>
        <v>10910.2017024</v>
      </c>
      <c r="N72" s="18">
        <f t="shared" si="9"/>
        <v>100</v>
      </c>
      <c r="O72" s="18">
        <f>M72+N72</f>
        <v>11010.2017024</v>
      </c>
    </row>
    <row r="73" ht="54" customHeight="1" spans="1:15">
      <c r="A73" s="13" t="s">
        <v>278</v>
      </c>
      <c r="B73" s="13"/>
      <c r="C73" s="22" t="s">
        <v>279</v>
      </c>
      <c r="D73" s="23"/>
      <c r="E73" s="23"/>
      <c r="F73" s="23"/>
      <c r="G73" s="23"/>
      <c r="H73" s="23"/>
      <c r="I73" s="23"/>
      <c r="J73" s="23"/>
      <c r="K73" s="23"/>
      <c r="L73" s="24"/>
      <c r="M73" s="18">
        <f>SUM(M4:M72)</f>
        <v>479794.96468992</v>
      </c>
      <c r="N73" s="18">
        <v>5105</v>
      </c>
      <c r="O73" s="18">
        <f>N73+M73</f>
        <v>484899.96468992</v>
      </c>
    </row>
    <row r="74" ht="28.2" spans="1:15">
      <c r="A74" s="25"/>
      <c r="B74" s="26"/>
      <c r="C74" s="25"/>
      <c r="D74" s="25"/>
      <c r="E74" s="25"/>
      <c r="F74" s="25"/>
      <c r="G74" s="25"/>
      <c r="H74" s="27"/>
      <c r="I74" s="27"/>
      <c r="J74" s="27"/>
      <c r="K74" s="25"/>
      <c r="L74" s="25"/>
      <c r="M74" s="25"/>
      <c r="N74" s="25"/>
      <c r="O74" s="25"/>
    </row>
    <row r="76" ht="25.8" spans="1:15">
      <c r="K76" s="28"/>
    </row>
  </sheetData>
  <mergeCells count="4">
    <mergeCell ref="A1:O1"/>
    <mergeCell ref="A2:O2"/>
    <mergeCell ref="A73:B73"/>
    <mergeCell ref="C73:L73"/>
  </mergeCells>
  <printOptions gridLines="1"/>
  <pageMargins left="0.590277777777778" right="0.393055555555556" top="0.393055555555556" bottom="0.393055555555556" header="0" footer="0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阳光</cp:lastModifiedBy>
  <dcterms:created xsi:type="dcterms:W3CDTF">2023-06-02T08:22:00Z</dcterms:created>
  <dcterms:modified xsi:type="dcterms:W3CDTF">2026-07-07T01:13:46Z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1048F334E6E64D839DEECFC32F94DE11_13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